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МТБ\"/>
    </mc:Choice>
  </mc:AlternateContent>
  <xr:revisionPtr revIDLastSave="0" documentId="13_ncr:1_{CE4450F8-1516-4F49-B300-4BCA6E179027}" xr6:coauthVersionLast="47" xr6:coauthVersionMax="47" xr10:uidLastSave="{00000000-0000-0000-0000-000000000000}"/>
  <bookViews>
    <workbookView xWindow="-120" yWindow="-120" windowWidth="20730" windowHeight="11040" tabRatio="500" xr2:uid="{00000000-000D-0000-FFFF-FFFF00000000}"/>
  </bookViews>
  <sheets>
    <sheet name="Велокросс" sheetId="1" r:id="rId1"/>
  </sheets>
  <definedNames>
    <definedName name="_xlnm.Print_Titles" localSheetId="0">Велокросс!$21:$22</definedName>
    <definedName name="_xlnm.Print_Area" localSheetId="0">Велокросс!$A$1:$L$52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4" i="1" l="1"/>
  <c r="J25" i="1"/>
  <c r="J26" i="1"/>
  <c r="J27" i="1"/>
  <c r="J28" i="1"/>
  <c r="J29" i="1"/>
  <c r="J23" i="1"/>
  <c r="A52" i="1"/>
  <c r="K45" i="1"/>
  <c r="H45" i="1"/>
  <c r="E45" i="1"/>
  <c r="A45" i="1"/>
  <c r="K52" i="1"/>
  <c r="H52" i="1"/>
  <c r="E52" i="1"/>
  <c r="H43" i="1"/>
  <c r="L43" i="1"/>
  <c r="H42" i="1"/>
  <c r="L42" i="1"/>
  <c r="L41" i="1"/>
  <c r="H41" i="1"/>
  <c r="H39" i="1" s="1"/>
  <c r="L40" i="1"/>
  <c r="H40" i="1"/>
  <c r="L39" i="1"/>
  <c r="L38" i="1"/>
  <c r="L37" i="1"/>
  <c r="I29" i="1"/>
  <c r="I28" i="1"/>
  <c r="I27" i="1"/>
  <c r="I26" i="1"/>
  <c r="I25" i="1"/>
  <c r="I24" i="1"/>
  <c r="H38" i="1" l="1"/>
</calcChain>
</file>

<file path=xl/sharedStrings.xml><?xml version="1.0" encoding="utf-8"?>
<sst xmlns="http://schemas.openxmlformats.org/spreadsheetml/2006/main" count="113" uniqueCount="93">
  <si>
    <t>Министерство спорта Российской Федерации</t>
  </si>
  <si>
    <t>Министерство физической культуры и спорта Чувашской Республики</t>
  </si>
  <si>
    <t>Федерация велосипедного спорта России</t>
  </si>
  <si>
    <t>ЧРОО "Федерация велосипедного спорта по Чувашской Республике"</t>
  </si>
  <si>
    <t>ПЕРВЕНСТВО РОССИИ</t>
  </si>
  <si>
    <t>по велосипедному спорту</t>
  </si>
  <si>
    <t>ИТОГОВЫЙ ПРОТОКОЛ</t>
  </si>
  <si>
    <t>маунтинбайк - велокросс</t>
  </si>
  <si>
    <t>Юниорки 17-18 лет</t>
  </si>
  <si>
    <t>МЕСТО ПРОВЕДЕНИЯ: г. Чебоксары</t>
  </si>
  <si>
    <t>НАЧАЛО ГОНКИ: 11ч 00м</t>
  </si>
  <si>
    <t>№ ВРВС: 0080101811Я</t>
  </si>
  <si>
    <t>ИНФОРМАЦИЯ О ЖЮРИ И ГСК СОРЕВНОВАНИЙ:</t>
  </si>
  <si>
    <t>ТЕХНИЧЕСКИЕ ДАННЫЕ ТРАССЫ:</t>
  </si>
  <si>
    <t>ТЕХНИЧЕСКИЙ ДЕЛЕГАТ ФВСР:</t>
  </si>
  <si>
    <t>НАЗВАНИЕ ТРАССЫ / РЕГ. НОМЕР: ххххххххх хххххх ххххх</t>
  </si>
  <si>
    <t>ГЛАВНЫЙ СУДЬЯ:</t>
  </si>
  <si>
    <t>ГЕОРГИЕВ В.М.(ВК, г.Чебоксары)</t>
  </si>
  <si>
    <t>ххх</t>
  </si>
  <si>
    <t>ГЛАВНЫЙ СЕКРЕТАРЬ:</t>
  </si>
  <si>
    <t>ГУСАРОВА Е.В. (ВК, г.Чебоксары)</t>
  </si>
  <si>
    <t>СУММА ПОЛОЖИТЕЛЬНЫХ ПЕРЕПАДОВ ВЫСОТЫ НА ДИСТАНЦИИ (ТС)(м):</t>
  </si>
  <si>
    <t>СУДЬЯ НА ФИНИШЕ:</t>
  </si>
  <si>
    <t>ИГНАТЬЕВ Д.А. (1кат., г.Чебоксары)</t>
  </si>
  <si>
    <t>2,1 км /4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</si>
  <si>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</si>
  <si>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</si>
  <si>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</si>
  <si>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</si>
  <si>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</si>
  <si>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</si>
  <si>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</si>
  <si>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РЕЗУЛЬТАТ</t>
  </si>
  <si>
    <t>ОТСТАВАНИЕ</t>
  </si>
  <si>
    <t>СКОРОСТЬ км/ч</t>
  </si>
  <si>
    <t>ВЫПОЛНЕНИЕ НТУ ЕВСК</t>
  </si>
  <si>
    <t>ПРИМЕЧАНИЕ</t>
  </si>
  <si>
    <t>БОГДАНОВА Диана</t>
  </si>
  <si>
    <t>28.04.2003</t>
  </si>
  <si>
    <t>КМС</t>
  </si>
  <si>
    <t>Челябинская область</t>
  </si>
  <si>
    <t>ТИСЛЕНКО Дарья</t>
  </si>
  <si>
    <t>26.08.2004</t>
  </si>
  <si>
    <t>Самарская область</t>
  </si>
  <si>
    <t>ТИСЛЕНКО Елизавета</t>
  </si>
  <si>
    <t>ИВАНОВА Анна</t>
  </si>
  <si>
    <t>01.11.2004</t>
  </si>
  <si>
    <t>1 СР</t>
  </si>
  <si>
    <t>Чувашская Республика</t>
  </si>
  <si>
    <t>КОСТЫЛЕВА Екатерина</t>
  </si>
  <si>
    <t>29.08.2004</t>
  </si>
  <si>
    <t>Удмуртская Республика</t>
  </si>
  <si>
    <t>ЖУКОВА Галина</t>
  </si>
  <si>
    <t>07.03.2004</t>
  </si>
  <si>
    <t>Санкт-Петербург</t>
  </si>
  <si>
    <t>ТАРАСОВА Виктория</t>
  </si>
  <si>
    <t>30.01.2004</t>
  </si>
  <si>
    <t>2 СР</t>
  </si>
  <si>
    <t>Пермский край</t>
  </si>
  <si>
    <t>МИХАЙЛОВА Вероника</t>
  </si>
  <si>
    <t>20.12.2004</t>
  </si>
  <si>
    <t>+ 1кр</t>
  </si>
  <si>
    <t>КАРТИНИНА Анастасия</t>
  </si>
  <si>
    <t>28.01.2003</t>
  </si>
  <si>
    <t>Москва</t>
  </si>
  <si>
    <t>+ 2кр</t>
  </si>
  <si>
    <t>НС</t>
  </si>
  <si>
    <t>ПОРФИРЬЕВА Анна</t>
  </si>
  <si>
    <t>25.06.2003</t>
  </si>
  <si>
    <t>НФ</t>
  </si>
  <si>
    <t>ДСКВ</t>
  </si>
  <si>
    <t>п.5.1.038</t>
  </si>
  <si>
    <t>ПОГОДНЫЕ УСЛОВИЯ</t>
  </si>
  <si>
    <t>СТАТИСТИКА ГОНКИ</t>
  </si>
  <si>
    <t>Температура: +14+17</t>
  </si>
  <si>
    <t>Субъектов РФ</t>
  </si>
  <si>
    <t>ЗМС</t>
  </si>
  <si>
    <t>Влажность: 31%</t>
  </si>
  <si>
    <t>Заявлено</t>
  </si>
  <si>
    <t>МСМК</t>
  </si>
  <si>
    <t>Осадки: без осадков</t>
  </si>
  <si>
    <t>Стартовало</t>
  </si>
  <si>
    <t>МС</t>
  </si>
  <si>
    <t>Ветер: ХХХХХ</t>
  </si>
  <si>
    <t>Финишировало</t>
  </si>
  <si>
    <t>Н. финишировало</t>
  </si>
  <si>
    <t>Дисквалифицировано</t>
  </si>
  <si>
    <t>3 СР</t>
  </si>
  <si>
    <t>Н. стартовало</t>
  </si>
  <si>
    <t>ОКОНЧАНИЕ ГОНКИ: 11ч 42м</t>
  </si>
  <si>
    <t>ДАТА ПРОВЕДЕНИЯ: 23 октября 2022 года</t>
  </si>
  <si>
    <t>№ ЕКП 2022: ХХХХ</t>
  </si>
  <si>
    <t>ДИСТАНЦИЯ (км): ДЛИНА КРУГА/КРУГОВ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</si>
</sst>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"/>
  </numFmts>
  <fonts count="19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sz val="16"/>
      <name val="Calibri"/>
      <family val="2"/>
      <charset val="204"/>
    </font>
    <font>
      <b/>
      <sz val="16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14"/>
      <name val="Calibri"/>
      <family val="2"/>
      <charset val="204"/>
    </font>
    <font>
      <sz val="10"/>
      <color theme="1"/>
      <name val="Calibri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55">
    <xf numFmtId="0" fontId="0" fillId="0" borderId="0" xfId="0"/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top"/>
    </xf>
    <xf numFmtId="2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 vertical="top"/>
    </xf>
    <xf numFmtId="0" fontId="9" fillId="2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1" fillId="0" borderId="0" xfId="0" applyFont="1"/>
    <xf numFmtId="2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9" fontId="10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vertical="center"/>
    </xf>
    <xf numFmtId="0" fontId="17" fillId="0" borderId="0" xfId="0" applyFont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2" fontId="9" fillId="2" borderId="0" xfId="7" applyNumberFormat="1" applyFont="1" applyFill="1" applyAlignment="1">
      <alignment horizontal="center" vertical="center" wrapText="1"/>
    </xf>
    <xf numFmtId="0" fontId="9" fillId="2" borderId="0" xfId="7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1" fontId="5" fillId="0" borderId="0" xfId="0" applyNumberFormat="1" applyFont="1" applyAlignment="1">
      <alignment horizont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Стартовый протокол Смирнов_20101106_Results" xfId="7" xr:uid="{00000000-0005-0000-0000-000007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0</xdr:rowOff>
    </xdr:from>
    <xdr:to>
      <xdr:col>1</xdr:col>
      <xdr:colOff>171000</xdr:colOff>
      <xdr:row>2</xdr:row>
      <xdr:rowOff>155880</xdr:rowOff>
    </xdr:to>
    <xdr:pic>
      <xdr:nvPicPr>
        <xdr:cNvPr id="2" name="Рисунок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0"/>
          <a:ext cx="636480" cy="675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420840</xdr:colOff>
      <xdr:row>0</xdr:row>
      <xdr:rowOff>38160</xdr:rowOff>
    </xdr:from>
    <xdr:to>
      <xdr:col>3</xdr:col>
      <xdr:colOff>121320</xdr:colOff>
      <xdr:row>2</xdr:row>
      <xdr:rowOff>194040</xdr:rowOff>
    </xdr:to>
    <xdr:pic>
      <xdr:nvPicPr>
        <xdr:cNvPr id="3" name="Рисунок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14760" y="38160"/>
          <a:ext cx="1091160" cy="675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533400</xdr:colOff>
      <xdr:row>0</xdr:row>
      <xdr:rowOff>76320</xdr:rowOff>
    </xdr:from>
    <xdr:to>
      <xdr:col>11</xdr:col>
      <xdr:colOff>765000</xdr:colOff>
      <xdr:row>3</xdr:row>
      <xdr:rowOff>135360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8829675" y="76320"/>
          <a:ext cx="1165050" cy="71626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J61"/>
  <sheetViews>
    <sheetView tabSelected="1" view="pageBreakPreview" topLeftCell="A19" zoomScaleNormal="100" workbookViewId="0">
      <selection activeCell="H32" sqref="H32"/>
    </sheetView>
  </sheetViews>
  <sheetFormatPr defaultColWidth="9.140625" defaultRowHeight="12.75" x14ac:dyDescent="0.2"/>
  <cols>
    <col min="1" max="1" width="7" style="1" customWidth="1"/>
    <col min="2" max="2" width="7" style="8" customWidth="1"/>
    <col min="3" max="3" width="12.7109375" style="8" customWidth="1"/>
    <col min="4" max="4" width="21.85546875" style="1" customWidth="1"/>
    <col min="5" max="5" width="10.7109375" style="1" customWidth="1"/>
    <col min="6" max="6" width="7.7109375" style="1" customWidth="1"/>
    <col min="7" max="7" width="21.7109375" style="1" customWidth="1"/>
    <col min="8" max="8" width="11.28515625" style="1" customWidth="1"/>
    <col min="9" max="9" width="12.42578125" style="1" customWidth="1"/>
    <col min="10" max="10" width="11.85546875" style="2" customWidth="1"/>
    <col min="11" max="11" width="12.5703125" style="1" customWidth="1"/>
    <col min="12" max="12" width="15" style="1" customWidth="1"/>
    <col min="13" max="1024" width="9.140625" style="1"/>
  </cols>
  <sheetData>
    <row r="1" spans="1:1024" s="27" customFormat="1" ht="19.899999999999999" customHeight="1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</row>
    <row r="2" spans="1:1024" s="27" customFormat="1" ht="19.899999999999999" customHeight="1" x14ac:dyDescent="0.2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</row>
    <row r="3" spans="1:1024" s="27" customFormat="1" ht="19.899999999999999" customHeight="1" x14ac:dyDescent="0.25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</row>
    <row r="4" spans="1:1024" s="27" customFormat="1" ht="19.899999999999999" customHeight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</row>
    <row r="5" spans="1:1024" s="27" customFormat="1" ht="6" customHeight="1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4"/>
      <c r="N5" s="4"/>
      <c r="O5" s="28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</row>
    <row r="6" spans="1:1024" s="3" customFormat="1" ht="23.25" customHeight="1" x14ac:dyDescent="0.2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Q6" s="9"/>
    </row>
    <row r="7" spans="1:1024" s="4" customFormat="1" ht="18" customHeight="1" x14ac:dyDescent="0.2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024" s="4" customFormat="1" ht="4.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024" s="27" customFormat="1" ht="19.5" customHeight="1" x14ac:dyDescent="0.25">
      <c r="A9" s="45" t="s">
        <v>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</row>
    <row r="10" spans="1:1024" s="27" customFormat="1" ht="18" customHeight="1" x14ac:dyDescent="0.25">
      <c r="A10" s="45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</row>
    <row r="11" spans="1:1024" s="27" customFormat="1" ht="19.5" customHeight="1" x14ac:dyDescent="0.25">
      <c r="A11" s="45" t="s">
        <v>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  <c r="ZN11" s="4"/>
      <c r="ZO11" s="4"/>
      <c r="ZP11" s="4"/>
      <c r="ZQ11" s="4"/>
      <c r="ZR11" s="4"/>
      <c r="ZS11" s="4"/>
      <c r="ZT11" s="4"/>
      <c r="ZU11" s="4"/>
      <c r="ZV11" s="4"/>
      <c r="ZW11" s="4"/>
      <c r="ZX11" s="4"/>
      <c r="ZY11" s="4"/>
      <c r="ZZ11" s="4"/>
      <c r="AAA11" s="4"/>
      <c r="AAB11" s="4"/>
      <c r="AAC11" s="4"/>
      <c r="AAD11" s="4"/>
      <c r="AAE11" s="4"/>
      <c r="AAF11" s="4"/>
      <c r="AAG11" s="4"/>
      <c r="AAH11" s="4"/>
      <c r="AAI11" s="4"/>
      <c r="AAJ11" s="4"/>
      <c r="AAK11" s="4"/>
      <c r="AAL11" s="4"/>
      <c r="AAM11" s="4"/>
      <c r="AAN11" s="4"/>
      <c r="AAO11" s="4"/>
      <c r="AAP11" s="4"/>
      <c r="AAQ11" s="4"/>
      <c r="AAR11" s="4"/>
      <c r="AAS11" s="4"/>
      <c r="AAT11" s="4"/>
      <c r="AAU11" s="4"/>
      <c r="AAV11" s="4"/>
      <c r="AAW11" s="4"/>
      <c r="AAX11" s="4"/>
      <c r="AAY11" s="4"/>
      <c r="AAZ11" s="4"/>
      <c r="ABA11" s="4"/>
      <c r="ABB11" s="4"/>
      <c r="ABC11" s="4"/>
      <c r="ABD11" s="4"/>
      <c r="ABE11" s="4"/>
      <c r="ABF11" s="4"/>
      <c r="ABG11" s="4"/>
      <c r="ABH11" s="4"/>
      <c r="ABI11" s="4"/>
      <c r="ABJ11" s="4"/>
      <c r="ABK11" s="4"/>
      <c r="ABL11" s="4"/>
      <c r="ABM11" s="4"/>
      <c r="ABN11" s="4"/>
      <c r="ABO11" s="4"/>
      <c r="ABP11" s="4"/>
      <c r="ABQ11" s="4"/>
      <c r="ABR11" s="4"/>
      <c r="ABS11" s="4"/>
      <c r="ABT11" s="4"/>
      <c r="ABU11" s="4"/>
      <c r="ABV11" s="4"/>
      <c r="ABW11" s="4"/>
      <c r="ABX11" s="4"/>
      <c r="ABY11" s="4"/>
      <c r="ABZ11" s="4"/>
      <c r="ACA11" s="4"/>
      <c r="ACB11" s="4"/>
      <c r="ACC11" s="4"/>
      <c r="ACD11" s="4"/>
      <c r="ACE11" s="4"/>
      <c r="ACF11" s="4"/>
      <c r="ACG11" s="4"/>
      <c r="ACH11" s="4"/>
      <c r="ACI11" s="4"/>
      <c r="ACJ11" s="4"/>
      <c r="ACK11" s="4"/>
      <c r="ACL11" s="4"/>
      <c r="ACM11" s="4"/>
      <c r="ACN11" s="4"/>
      <c r="ACO11" s="4"/>
      <c r="ACP11" s="4"/>
      <c r="ACQ11" s="4"/>
      <c r="ACR11" s="4"/>
      <c r="ACS11" s="4"/>
      <c r="ACT11" s="4"/>
      <c r="ACU11" s="4"/>
      <c r="ACV11" s="4"/>
      <c r="ACW11" s="4"/>
      <c r="ACX11" s="4"/>
      <c r="ACY11" s="4"/>
      <c r="ACZ11" s="4"/>
      <c r="ADA11" s="4"/>
      <c r="ADB11" s="4"/>
      <c r="ADC11" s="4"/>
      <c r="ADD11" s="4"/>
      <c r="ADE11" s="4"/>
      <c r="ADF11" s="4"/>
      <c r="ADG11" s="4"/>
      <c r="ADH11" s="4"/>
      <c r="ADI11" s="4"/>
      <c r="ADJ11" s="4"/>
      <c r="ADK11" s="4"/>
      <c r="ADL11" s="4"/>
      <c r="ADM11" s="4"/>
      <c r="ADN11" s="4"/>
      <c r="ADO11" s="4"/>
      <c r="ADP11" s="4"/>
      <c r="ADQ11" s="4"/>
      <c r="ADR11" s="4"/>
      <c r="ADS11" s="4"/>
      <c r="ADT11" s="4"/>
      <c r="ADU11" s="4"/>
      <c r="ADV11" s="4"/>
      <c r="ADW11" s="4"/>
      <c r="ADX11" s="4"/>
      <c r="ADY11" s="4"/>
      <c r="ADZ11" s="4"/>
      <c r="AEA11" s="4"/>
      <c r="AEB11" s="4"/>
      <c r="AEC11" s="4"/>
      <c r="AED11" s="4"/>
      <c r="AEE11" s="4"/>
      <c r="AEF11" s="4"/>
      <c r="AEG11" s="4"/>
      <c r="AEH11" s="4"/>
      <c r="AEI11" s="4"/>
      <c r="AEJ11" s="4"/>
      <c r="AEK11" s="4"/>
      <c r="AEL11" s="4"/>
      <c r="AEM11" s="4"/>
      <c r="AEN11" s="4"/>
      <c r="AEO11" s="4"/>
      <c r="AEP11" s="4"/>
      <c r="AEQ11" s="4"/>
      <c r="AER11" s="4"/>
      <c r="AES11" s="4"/>
      <c r="AET11" s="4"/>
      <c r="AEU11" s="4"/>
      <c r="AEV11" s="4"/>
      <c r="AEW11" s="4"/>
      <c r="AEX11" s="4"/>
      <c r="AEY11" s="4"/>
      <c r="AEZ11" s="4"/>
      <c r="AFA11" s="4"/>
      <c r="AFB11" s="4"/>
      <c r="AFC11" s="4"/>
      <c r="AFD11" s="4"/>
      <c r="AFE11" s="4"/>
      <c r="AFF11" s="4"/>
      <c r="AFG11" s="4"/>
      <c r="AFH11" s="4"/>
      <c r="AFI11" s="4"/>
      <c r="AFJ11" s="4"/>
      <c r="AFK11" s="4"/>
      <c r="AFL11" s="4"/>
      <c r="AFM11" s="4"/>
      <c r="AFN11" s="4"/>
      <c r="AFO11" s="4"/>
      <c r="AFP11" s="4"/>
      <c r="AFQ11" s="4"/>
      <c r="AFR11" s="4"/>
      <c r="AFS11" s="4"/>
      <c r="AFT11" s="4"/>
      <c r="AFU11" s="4"/>
      <c r="AFV11" s="4"/>
      <c r="AFW11" s="4"/>
      <c r="AFX11" s="4"/>
      <c r="AFY11" s="4"/>
      <c r="AFZ11" s="4"/>
      <c r="AGA11" s="4"/>
      <c r="AGB11" s="4"/>
      <c r="AGC11" s="4"/>
      <c r="AGD11" s="4"/>
      <c r="AGE11" s="4"/>
      <c r="AGF11" s="4"/>
      <c r="AGG11" s="4"/>
      <c r="AGH11" s="4"/>
      <c r="AGI11" s="4"/>
      <c r="AGJ11" s="4"/>
      <c r="AGK11" s="4"/>
      <c r="AGL11" s="4"/>
      <c r="AGM11" s="4"/>
      <c r="AGN11" s="4"/>
      <c r="AGO11" s="4"/>
      <c r="AGP11" s="4"/>
      <c r="AGQ11" s="4"/>
      <c r="AGR11" s="4"/>
      <c r="AGS11" s="4"/>
      <c r="AGT11" s="4"/>
      <c r="AGU11" s="4"/>
      <c r="AGV11" s="4"/>
      <c r="AGW11" s="4"/>
      <c r="AGX11" s="4"/>
      <c r="AGY11" s="4"/>
      <c r="AGZ11" s="4"/>
      <c r="AHA11" s="4"/>
      <c r="AHB11" s="4"/>
      <c r="AHC11" s="4"/>
      <c r="AHD11" s="4"/>
      <c r="AHE11" s="4"/>
      <c r="AHF11" s="4"/>
      <c r="AHG11" s="4"/>
      <c r="AHH11" s="4"/>
      <c r="AHI11" s="4"/>
      <c r="AHJ11" s="4"/>
      <c r="AHK11" s="4"/>
      <c r="AHL11" s="4"/>
      <c r="AHM11" s="4"/>
      <c r="AHN11" s="4"/>
      <c r="AHO11" s="4"/>
      <c r="AHP11" s="4"/>
      <c r="AHQ11" s="4"/>
      <c r="AHR11" s="4"/>
      <c r="AHS11" s="4"/>
      <c r="AHT11" s="4"/>
      <c r="AHU11" s="4"/>
      <c r="AHV11" s="4"/>
      <c r="AHW11" s="4"/>
      <c r="AHX11" s="4"/>
      <c r="AHY11" s="4"/>
      <c r="AHZ11" s="4"/>
      <c r="AIA11" s="4"/>
      <c r="AIB11" s="4"/>
      <c r="AIC11" s="4"/>
      <c r="AID11" s="4"/>
      <c r="AIE11" s="4"/>
      <c r="AIF11" s="4"/>
      <c r="AIG11" s="4"/>
      <c r="AIH11" s="4"/>
      <c r="AII11" s="4"/>
      <c r="AIJ11" s="4"/>
      <c r="AIK11" s="4"/>
      <c r="AIL11" s="4"/>
      <c r="AIM11" s="4"/>
      <c r="AIN11" s="4"/>
      <c r="AIO11" s="4"/>
      <c r="AIP11" s="4"/>
      <c r="AIQ11" s="4"/>
      <c r="AIR11" s="4"/>
      <c r="AIS11" s="4"/>
      <c r="AIT11" s="4"/>
      <c r="AIU11" s="4"/>
      <c r="AIV11" s="4"/>
      <c r="AIW11" s="4"/>
      <c r="AIX11" s="4"/>
      <c r="AIY11" s="4"/>
      <c r="AIZ11" s="4"/>
      <c r="AJA11" s="4"/>
      <c r="AJB11" s="4"/>
      <c r="AJC11" s="4"/>
      <c r="AJD11" s="4"/>
      <c r="AJE11" s="4"/>
      <c r="AJF11" s="4"/>
      <c r="AJG11" s="4"/>
      <c r="AJH11" s="4"/>
      <c r="AJI11" s="4"/>
      <c r="AJJ11" s="4"/>
      <c r="AJK11" s="4"/>
      <c r="AJL11" s="4"/>
      <c r="AJM11" s="4"/>
      <c r="AJN11" s="4"/>
      <c r="AJO11" s="4"/>
      <c r="AJP11" s="4"/>
      <c r="AJQ11" s="4"/>
      <c r="AJR11" s="4"/>
      <c r="AJS11" s="4"/>
      <c r="AJT11" s="4"/>
      <c r="AJU11" s="4"/>
      <c r="AJV11" s="4"/>
      <c r="AJW11" s="4"/>
      <c r="AJX11" s="4"/>
      <c r="AJY11" s="4"/>
      <c r="AJZ11" s="4"/>
      <c r="AKA11" s="4"/>
      <c r="AKB11" s="4"/>
      <c r="AKC11" s="4"/>
      <c r="AKD11" s="4"/>
      <c r="AKE11" s="4"/>
      <c r="AKF11" s="4"/>
      <c r="AKG11" s="4"/>
      <c r="AKH11" s="4"/>
      <c r="AKI11" s="4"/>
      <c r="AKJ11" s="4"/>
      <c r="AKK11" s="4"/>
      <c r="AKL11" s="4"/>
      <c r="AKM11" s="4"/>
      <c r="AKN11" s="4"/>
      <c r="AKO11" s="4"/>
      <c r="AKP11" s="4"/>
      <c r="AKQ11" s="4"/>
      <c r="AKR11" s="4"/>
      <c r="AKS11" s="4"/>
      <c r="AKT11" s="4"/>
      <c r="AKU11" s="4"/>
      <c r="AKV11" s="4"/>
      <c r="AKW11" s="4"/>
      <c r="AKX11" s="4"/>
      <c r="AKY11" s="4"/>
      <c r="AKZ11" s="4"/>
      <c r="ALA11" s="4"/>
      <c r="ALB11" s="4"/>
      <c r="ALC11" s="4"/>
      <c r="ALD11" s="4"/>
      <c r="ALE11" s="4"/>
      <c r="ALF11" s="4"/>
      <c r="ALG11" s="4"/>
      <c r="ALH11" s="4"/>
      <c r="ALI11" s="4"/>
      <c r="ALJ11" s="4"/>
      <c r="ALK11" s="4"/>
      <c r="ALL11" s="4"/>
      <c r="ALM11" s="4"/>
      <c r="ALN11" s="4"/>
      <c r="ALO11" s="4"/>
      <c r="ALP11" s="4"/>
      <c r="ALQ11" s="4"/>
      <c r="ALR11" s="4"/>
      <c r="ALS11" s="4"/>
      <c r="ALT11" s="4"/>
      <c r="ALU11" s="4"/>
      <c r="ALV11" s="4"/>
      <c r="ALW11" s="4"/>
      <c r="ALX11" s="4"/>
      <c r="ALY11" s="4"/>
      <c r="ALZ11" s="4"/>
      <c r="AMA11" s="4"/>
      <c r="AMB11" s="4"/>
      <c r="AMC11" s="4"/>
      <c r="AMD11" s="4"/>
      <c r="AME11" s="4"/>
      <c r="AMF11" s="4"/>
      <c r="AMG11" s="4"/>
      <c r="AMH11" s="4"/>
      <c r="AMI11" s="4"/>
      <c r="AMJ11" s="4"/>
    </row>
    <row r="12" spans="1:1024" ht="5.25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024" s="23" customFormat="1" x14ac:dyDescent="0.2">
      <c r="A13" s="47" t="s">
        <v>9</v>
      </c>
      <c r="B13" s="47"/>
      <c r="C13" s="47"/>
      <c r="D13" s="47"/>
      <c r="E13" s="1"/>
      <c r="F13" s="1"/>
      <c r="G13" s="5" t="s">
        <v>10</v>
      </c>
      <c r="H13" s="1"/>
      <c r="I13" s="1"/>
      <c r="J13" s="2"/>
      <c r="K13" s="10"/>
      <c r="L13" s="10" t="s">
        <v>11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</row>
    <row r="14" spans="1:1024" s="23" customFormat="1" x14ac:dyDescent="0.2">
      <c r="A14" s="47" t="s">
        <v>90</v>
      </c>
      <c r="B14" s="47"/>
      <c r="C14" s="47"/>
      <c r="D14" s="47"/>
      <c r="E14" s="1"/>
      <c r="F14" s="1"/>
      <c r="G14" s="5" t="s">
        <v>89</v>
      </c>
      <c r="H14" s="1"/>
      <c r="I14" s="1"/>
      <c r="J14" s="2"/>
      <c r="K14" s="10"/>
      <c r="L14" s="10" t="s">
        <v>91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pans="1:1024" s="23" customFormat="1" x14ac:dyDescent="0.2">
      <c r="A15" s="42" t="s">
        <v>12</v>
      </c>
      <c r="B15" s="42"/>
      <c r="C15" s="42"/>
      <c r="D15" s="42"/>
      <c r="E15" s="42"/>
      <c r="F15" s="42"/>
      <c r="G15" s="48"/>
      <c r="H15" s="42" t="s">
        <v>13</v>
      </c>
      <c r="I15" s="42"/>
      <c r="J15" s="42"/>
      <c r="K15" s="42"/>
      <c r="L15" s="4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</row>
    <row r="16" spans="1:1024" s="23" customFormat="1" x14ac:dyDescent="0.2">
      <c r="A16" s="1" t="s">
        <v>14</v>
      </c>
      <c r="B16" s="8"/>
      <c r="C16" s="8"/>
      <c r="D16" s="1"/>
      <c r="E16" s="1"/>
      <c r="F16" s="1"/>
      <c r="G16" s="38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</row>
    <row r="17" spans="1:1024" s="23" customFormat="1" x14ac:dyDescent="0.2">
      <c r="A17" s="1" t="s">
        <v>16</v>
      </c>
      <c r="B17" s="8"/>
      <c r="C17" s="8"/>
      <c r="D17" s="10"/>
      <c r="E17" s="1"/>
      <c r="F17" s="1"/>
      <c r="G17" s="38" t="s">
        <v>17</v>
      </c>
      <c r="H17" s="40" t="s">
        <v>21</v>
      </c>
      <c r="I17" s="1"/>
      <c r="J17" s="1"/>
      <c r="K17" s="1"/>
      <c r="L17" s="10" t="s">
        <v>18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pans="1:1024" s="23" customFormat="1" x14ac:dyDescent="0.2">
      <c r="A18" s="1" t="s">
        <v>19</v>
      </c>
      <c r="B18" s="8"/>
      <c r="C18" s="8"/>
      <c r="D18" s="10"/>
      <c r="E18" s="1"/>
      <c r="F18" s="1"/>
      <c r="G18" s="38" t="s">
        <v>20</v>
      </c>
      <c r="H18" s="41" t="s">
        <v>92</v>
      </c>
      <c r="I18" s="1"/>
      <c r="J18" s="1"/>
      <c r="K18" s="8">
        <v>8.4</v>
      </c>
      <c r="L18" s="30" t="s">
        <v>24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pans="1:1024" s="23" customFormat="1" x14ac:dyDescent="0.2">
      <c r="A19" s="1" t="s">
        <v>22</v>
      </c>
      <c r="B19" s="8"/>
      <c r="C19" s="8"/>
      <c r="D19" s="1"/>
      <c r="E19" s="1"/>
      <c r="F19" s="1"/>
      <c r="G19" s="38" t="s">
        <v>23</v>
      </c>
      <c r="I19" s="1"/>
      <c r="J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pans="1:1024" ht="7.5" customHeight="1" x14ac:dyDescent="0.2">
      <c r="G20" s="39"/>
    </row>
    <row r="21" spans="1:1024" s="31" customFormat="1" ht="13.5" customHeight="1" x14ac:dyDescent="0.2">
      <c r="A21" s="42" t="s">
        <v>25</v>
      </c>
      <c r="B21" s="50" t="s">
        <v>26</v>
      </c>
      <c r="C21" s="50" t="s">
        <v>27</v>
      </c>
      <c r="D21" s="50" t="s">
        <v>28</v>
      </c>
      <c r="E21" s="50" t="s">
        <v>29</v>
      </c>
      <c r="F21" s="50" t="s">
        <v>30</v>
      </c>
      <c r="G21" s="50" t="s">
        <v>31</v>
      </c>
      <c r="H21" s="50" t="s">
        <v>32</v>
      </c>
      <c r="I21" s="50" t="s">
        <v>33</v>
      </c>
      <c r="J21" s="49" t="s">
        <v>34</v>
      </c>
      <c r="K21" s="51" t="s">
        <v>35</v>
      </c>
      <c r="L21" s="51" t="s">
        <v>36</v>
      </c>
    </row>
    <row r="22" spans="1:1024" s="31" customFormat="1" ht="13.5" customHeight="1" x14ac:dyDescent="0.2">
      <c r="A22" s="42"/>
      <c r="B22" s="50"/>
      <c r="C22" s="50"/>
      <c r="D22" s="50"/>
      <c r="E22" s="50"/>
      <c r="F22" s="50"/>
      <c r="G22" s="50"/>
      <c r="H22" s="50"/>
      <c r="I22" s="50"/>
      <c r="J22" s="49"/>
      <c r="K22" s="51"/>
      <c r="L22" s="51"/>
    </row>
    <row r="23" spans="1:1024" s="4" customFormat="1" ht="17.25" customHeight="1" x14ac:dyDescent="0.2">
      <c r="A23" s="8">
        <v>1</v>
      </c>
      <c r="B23" s="8">
        <v>52</v>
      </c>
      <c r="C23" s="8">
        <v>10036084788</v>
      </c>
      <c r="D23" s="1" t="s">
        <v>37</v>
      </c>
      <c r="E23" s="8" t="s">
        <v>38</v>
      </c>
      <c r="F23" s="8" t="s">
        <v>39</v>
      </c>
      <c r="G23" s="8" t="s">
        <v>40</v>
      </c>
      <c r="H23" s="15">
        <v>2.4351851851851857E-2</v>
      </c>
      <c r="I23" s="12"/>
      <c r="J23" s="29">
        <f>$K$18/((H23*24))</f>
        <v>14.372623574144486</v>
      </c>
      <c r="K23" s="8" t="s">
        <v>39</v>
      </c>
      <c r="L23" s="14"/>
    </row>
    <row r="24" spans="1:1024" s="4" customFormat="1" ht="17.25" customHeight="1" x14ac:dyDescent="0.2">
      <c r="A24" s="8">
        <v>2</v>
      </c>
      <c r="B24" s="8">
        <v>22</v>
      </c>
      <c r="C24" s="8">
        <v>10083910640</v>
      </c>
      <c r="D24" s="1" t="s">
        <v>41</v>
      </c>
      <c r="E24" s="8" t="s">
        <v>42</v>
      </c>
      <c r="F24" s="8" t="s">
        <v>39</v>
      </c>
      <c r="G24" s="8" t="s">
        <v>43</v>
      </c>
      <c r="H24" s="15">
        <v>2.5335648148148149E-2</v>
      </c>
      <c r="I24" s="15">
        <f t="shared" ref="I24:I29" si="0">H24-$H$23</f>
        <v>9.8379629629629164E-4</v>
      </c>
      <c r="J24" s="29">
        <f t="shared" ref="J24:J29" si="1">$K$18/((H24*24))</f>
        <v>13.814527181361353</v>
      </c>
      <c r="K24" s="8" t="s">
        <v>39</v>
      </c>
      <c r="L24" s="14"/>
    </row>
    <row r="25" spans="1:1024" s="4" customFormat="1" ht="17.25" customHeight="1" x14ac:dyDescent="0.2">
      <c r="A25" s="16">
        <v>3</v>
      </c>
      <c r="B25" s="16">
        <v>21</v>
      </c>
      <c r="C25" s="16">
        <v>10083910539</v>
      </c>
      <c r="D25" s="1" t="s">
        <v>44</v>
      </c>
      <c r="E25" s="8" t="s">
        <v>42</v>
      </c>
      <c r="F25" s="8" t="s">
        <v>39</v>
      </c>
      <c r="G25" s="8" t="s">
        <v>43</v>
      </c>
      <c r="H25" s="54">
        <v>2.5462962962962962E-2</v>
      </c>
      <c r="I25" s="15">
        <f t="shared" si="0"/>
        <v>1.1111111111111044E-3</v>
      </c>
      <c r="J25" s="29">
        <f t="shared" si="1"/>
        <v>13.745454545454548</v>
      </c>
      <c r="K25" s="16" t="s">
        <v>39</v>
      </c>
      <c r="L25" s="14"/>
    </row>
    <row r="26" spans="1:1024" s="4" customFormat="1" ht="17.25" customHeight="1" x14ac:dyDescent="0.2">
      <c r="A26" s="16">
        <v>4</v>
      </c>
      <c r="B26" s="16">
        <v>62</v>
      </c>
      <c r="C26" s="16">
        <v>10059833523</v>
      </c>
      <c r="D26" s="1" t="s">
        <v>45</v>
      </c>
      <c r="E26" s="8" t="s">
        <v>46</v>
      </c>
      <c r="F26" s="8" t="s">
        <v>47</v>
      </c>
      <c r="G26" s="8" t="s">
        <v>48</v>
      </c>
      <c r="H26" s="54">
        <v>2.6354166666666668E-2</v>
      </c>
      <c r="I26" s="15">
        <f t="shared" si="0"/>
        <v>2.0023148148148109E-3</v>
      </c>
      <c r="J26" s="29">
        <f t="shared" si="1"/>
        <v>13.280632411067193</v>
      </c>
      <c r="K26" s="16" t="s">
        <v>39</v>
      </c>
      <c r="L26" s="14"/>
    </row>
    <row r="27" spans="1:1024" s="4" customFormat="1" ht="17.25" customHeight="1" x14ac:dyDescent="0.2">
      <c r="A27" s="16">
        <v>5</v>
      </c>
      <c r="B27" s="16">
        <v>42</v>
      </c>
      <c r="C27" s="16">
        <v>10083324495</v>
      </c>
      <c r="D27" s="1" t="s">
        <v>49</v>
      </c>
      <c r="E27" s="8" t="s">
        <v>50</v>
      </c>
      <c r="F27" s="8" t="s">
        <v>47</v>
      </c>
      <c r="G27" s="8" t="s">
        <v>51</v>
      </c>
      <c r="H27" s="54">
        <v>2.7696759259259258E-2</v>
      </c>
      <c r="I27" s="15">
        <f t="shared" si="0"/>
        <v>3.3449074074074006E-3</v>
      </c>
      <c r="J27" s="29">
        <f t="shared" si="1"/>
        <v>12.636857501044714</v>
      </c>
      <c r="K27" s="16" t="s">
        <v>39</v>
      </c>
      <c r="L27" s="14"/>
    </row>
    <row r="28" spans="1:1024" s="4" customFormat="1" ht="17.25" customHeight="1" x14ac:dyDescent="0.2">
      <c r="A28" s="16">
        <v>6</v>
      </c>
      <c r="B28" s="8">
        <v>8</v>
      </c>
      <c r="C28" s="8">
        <v>10056454788</v>
      </c>
      <c r="D28" s="1" t="s">
        <v>52</v>
      </c>
      <c r="E28" s="8" t="s">
        <v>53</v>
      </c>
      <c r="F28" s="8" t="s">
        <v>39</v>
      </c>
      <c r="G28" s="8" t="s">
        <v>54</v>
      </c>
      <c r="H28" s="15">
        <v>2.8078703703703703E-2</v>
      </c>
      <c r="I28" s="15">
        <f t="shared" si="0"/>
        <v>3.7268518518518458E-3</v>
      </c>
      <c r="J28" s="29">
        <f t="shared" si="1"/>
        <v>12.464962901896126</v>
      </c>
      <c r="K28" s="8" t="s">
        <v>39</v>
      </c>
      <c r="L28" s="14"/>
    </row>
    <row r="29" spans="1:1024" s="4" customFormat="1" ht="17.25" customHeight="1" x14ac:dyDescent="0.2">
      <c r="A29" s="8">
        <v>7</v>
      </c>
      <c r="B29" s="8">
        <v>14</v>
      </c>
      <c r="C29" s="8">
        <v>10075396767</v>
      </c>
      <c r="D29" s="1" t="s">
        <v>55</v>
      </c>
      <c r="E29" s="8" t="s">
        <v>56</v>
      </c>
      <c r="F29" s="8" t="s">
        <v>57</v>
      </c>
      <c r="G29" s="8" t="s">
        <v>58</v>
      </c>
      <c r="H29" s="15">
        <v>2.9155092592592594E-2</v>
      </c>
      <c r="I29" s="15">
        <f t="shared" si="0"/>
        <v>4.8032407407407364E-3</v>
      </c>
      <c r="J29" s="29">
        <f t="shared" si="1"/>
        <v>12.004763795156808</v>
      </c>
      <c r="K29" s="8"/>
      <c r="L29" s="14"/>
    </row>
    <row r="30" spans="1:1024" s="4" customFormat="1" ht="17.25" customHeight="1" x14ac:dyDescent="0.2">
      <c r="A30" s="16">
        <v>8</v>
      </c>
      <c r="B30" s="8">
        <v>43</v>
      </c>
      <c r="C30" s="8">
        <v>10083324596</v>
      </c>
      <c r="D30" s="1" t="s">
        <v>59</v>
      </c>
      <c r="E30" s="8" t="s">
        <v>60</v>
      </c>
      <c r="F30" s="8" t="s">
        <v>39</v>
      </c>
      <c r="G30" s="8" t="s">
        <v>51</v>
      </c>
      <c r="H30" s="11"/>
      <c r="I30" s="15"/>
      <c r="J30" s="13"/>
      <c r="K30" s="7"/>
      <c r="L30" s="14" t="s">
        <v>61</v>
      </c>
    </row>
    <row r="31" spans="1:1024" s="4" customFormat="1" ht="17.25" customHeight="1" x14ac:dyDescent="0.2">
      <c r="A31" s="16">
        <v>9</v>
      </c>
      <c r="B31" s="16">
        <v>4</v>
      </c>
      <c r="C31" s="16">
        <v>10036097834</v>
      </c>
      <c r="D31" s="1" t="s">
        <v>62</v>
      </c>
      <c r="E31" s="8" t="s">
        <v>63</v>
      </c>
      <c r="F31" s="8" t="s">
        <v>39</v>
      </c>
      <c r="G31" s="8" t="s">
        <v>64</v>
      </c>
      <c r="H31" s="17"/>
      <c r="I31" s="15"/>
      <c r="J31" s="13"/>
      <c r="K31" s="7"/>
      <c r="L31" s="14" t="s">
        <v>65</v>
      </c>
    </row>
    <row r="32" spans="1:1024" s="4" customFormat="1" ht="17.25" customHeight="1" x14ac:dyDescent="0.2">
      <c r="A32" s="8" t="s">
        <v>69</v>
      </c>
      <c r="B32" s="8">
        <v>63</v>
      </c>
      <c r="C32" s="8">
        <v>10080265662</v>
      </c>
      <c r="D32" s="1" t="s">
        <v>67</v>
      </c>
      <c r="E32" s="8" t="s">
        <v>68</v>
      </c>
      <c r="F32" s="8" t="s">
        <v>39</v>
      </c>
      <c r="G32" s="8" t="s">
        <v>48</v>
      </c>
      <c r="H32" s="11"/>
      <c r="I32" s="15"/>
      <c r="J32" s="13"/>
      <c r="K32" s="7"/>
      <c r="L32" s="14"/>
    </row>
    <row r="33" spans="1:1024" s="4" customFormat="1" ht="17.25" customHeight="1" x14ac:dyDescent="0.2">
      <c r="A33" s="8" t="s">
        <v>66</v>
      </c>
      <c r="B33" s="20"/>
      <c r="C33" s="20"/>
      <c r="D33" s="21"/>
      <c r="E33" s="22"/>
      <c r="F33" s="22"/>
      <c r="G33" s="22"/>
      <c r="H33" s="6"/>
      <c r="I33" s="12"/>
      <c r="J33" s="18"/>
      <c r="K33" s="7"/>
      <c r="L33" s="14"/>
    </row>
    <row r="34" spans="1:1024" s="4" customFormat="1" ht="17.25" customHeight="1" x14ac:dyDescent="0.2">
      <c r="A34" s="8" t="s">
        <v>70</v>
      </c>
      <c r="B34" s="22"/>
      <c r="C34" s="22"/>
      <c r="D34" s="21"/>
      <c r="E34" s="22"/>
      <c r="F34" s="22"/>
      <c r="G34" s="22"/>
      <c r="H34" s="6"/>
      <c r="I34" s="12"/>
      <c r="J34" s="18"/>
      <c r="K34" s="7"/>
      <c r="L34" s="14" t="s">
        <v>71</v>
      </c>
    </row>
    <row r="35" spans="1:1024" s="4" customFormat="1" ht="7.5" customHeight="1" x14ac:dyDescent="0.2">
      <c r="A35" s="8"/>
      <c r="B35" s="8"/>
      <c r="C35" s="5"/>
      <c r="D35" s="5"/>
      <c r="E35" s="5"/>
      <c r="F35" s="8"/>
      <c r="G35" s="5"/>
      <c r="H35" s="6"/>
      <c r="I35" s="6"/>
      <c r="J35" s="7"/>
      <c r="K35" s="7"/>
      <c r="L35" s="7"/>
    </row>
    <row r="36" spans="1:1024" ht="14.25" customHeight="1" x14ac:dyDescent="0.2">
      <c r="A36" s="42" t="s">
        <v>72</v>
      </c>
      <c r="B36" s="42"/>
      <c r="C36" s="42"/>
      <c r="D36" s="42"/>
      <c r="E36" s="19"/>
      <c r="F36" s="19"/>
      <c r="G36" s="42" t="s">
        <v>73</v>
      </c>
      <c r="H36" s="42"/>
      <c r="I36" s="42"/>
      <c r="J36" s="42"/>
      <c r="K36" s="42"/>
      <c r="L36" s="42"/>
    </row>
    <row r="37" spans="1:1024" s="24" customFormat="1" ht="12" customHeight="1" x14ac:dyDescent="0.2">
      <c r="A37" s="24" t="s">
        <v>74</v>
      </c>
      <c r="C37" s="32"/>
      <c r="G37" s="32" t="s">
        <v>75</v>
      </c>
      <c r="H37" s="25">
        <v>7</v>
      </c>
      <c r="I37" s="33"/>
      <c r="K37" s="34" t="s">
        <v>76</v>
      </c>
      <c r="L37" s="25">
        <f>COUNTIF(F23:F34,"ЗМС")</f>
        <v>0</v>
      </c>
    </row>
    <row r="38" spans="1:1024" s="24" customFormat="1" ht="12" customHeight="1" x14ac:dyDescent="0.2">
      <c r="A38" s="24" t="s">
        <v>77</v>
      </c>
      <c r="C38" s="35"/>
      <c r="G38" s="32" t="s">
        <v>78</v>
      </c>
      <c r="H38" s="25">
        <f>H39+H43</f>
        <v>12</v>
      </c>
      <c r="I38" s="33"/>
      <c r="K38" s="34" t="s">
        <v>79</v>
      </c>
      <c r="L38" s="25">
        <f>COUNTIF(F23:F34,"МСМК")</f>
        <v>0</v>
      </c>
    </row>
    <row r="39" spans="1:1024" s="24" customFormat="1" ht="12" customHeight="1" x14ac:dyDescent="0.2">
      <c r="A39" s="24" t="s">
        <v>80</v>
      </c>
      <c r="C39" s="26"/>
      <c r="G39" s="32" t="s">
        <v>81</v>
      </c>
      <c r="H39" s="25">
        <f>H40+H41+H42</f>
        <v>11</v>
      </c>
      <c r="I39" s="33"/>
      <c r="K39" s="34" t="s">
        <v>82</v>
      </c>
      <c r="L39" s="25">
        <f>COUNTIF(F23:F34,"МС")</f>
        <v>0</v>
      </c>
    </row>
    <row r="40" spans="1:1024" s="24" customFormat="1" ht="12" customHeight="1" x14ac:dyDescent="0.2">
      <c r="A40" s="24" t="s">
        <v>83</v>
      </c>
      <c r="C40" s="26"/>
      <c r="G40" s="32" t="s">
        <v>84</v>
      </c>
      <c r="H40" s="25">
        <f>COUNT(A23:A34)</f>
        <v>9</v>
      </c>
      <c r="I40" s="33"/>
      <c r="K40" s="34" t="s">
        <v>39</v>
      </c>
      <c r="L40" s="25">
        <f>COUNTIF(F23:F34,"КМС")</f>
        <v>7</v>
      </c>
    </row>
    <row r="41" spans="1:1024" s="24" customFormat="1" ht="12" customHeight="1" x14ac:dyDescent="0.2">
      <c r="C41" s="26"/>
      <c r="G41" s="32" t="s">
        <v>85</v>
      </c>
      <c r="H41" s="25">
        <f>COUNTIF(A23:A34,"НФ")</f>
        <v>1</v>
      </c>
      <c r="I41" s="33"/>
      <c r="K41" s="34" t="s">
        <v>47</v>
      </c>
      <c r="L41" s="25">
        <f>COUNTIF(F23:F34,"1 СР")</f>
        <v>2</v>
      </c>
    </row>
    <row r="42" spans="1:1024" s="24" customFormat="1" ht="12" customHeight="1" x14ac:dyDescent="0.2">
      <c r="C42" s="26"/>
      <c r="G42" s="32" t="s">
        <v>86</v>
      </c>
      <c r="H42" s="25">
        <f>COUNTIF(A23:A34,"ДСКВ")</f>
        <v>1</v>
      </c>
      <c r="I42" s="33"/>
      <c r="K42" s="36" t="s">
        <v>57</v>
      </c>
      <c r="L42" s="25">
        <f>COUNTIF(F23:F34,"2 СР")</f>
        <v>1</v>
      </c>
    </row>
    <row r="43" spans="1:1024" s="24" customFormat="1" ht="12" customHeight="1" x14ac:dyDescent="0.2">
      <c r="G43" s="32" t="s">
        <v>88</v>
      </c>
      <c r="H43" s="25">
        <f>COUNTIF(A23:A34,"НС")</f>
        <v>1</v>
      </c>
      <c r="I43" s="33"/>
      <c r="K43" s="36" t="s">
        <v>87</v>
      </c>
      <c r="L43" s="25">
        <f>COUNTIF(F23:F34,"3 СР")</f>
        <v>0</v>
      </c>
    </row>
    <row r="44" spans="1:1024" s="4" customFormat="1" ht="6.75" customHeight="1" x14ac:dyDescent="0.2">
      <c r="A44" s="1"/>
      <c r="B44" s="8"/>
      <c r="C44" s="8"/>
      <c r="D44" s="1"/>
      <c r="E44" s="1"/>
      <c r="F44" s="1"/>
      <c r="G44" s="1"/>
      <c r="H44" s="1"/>
      <c r="I44" s="1"/>
      <c r="J44" s="2"/>
      <c r="K44" s="1"/>
      <c r="L44" s="1"/>
    </row>
    <row r="45" spans="1:1024" s="23" customFormat="1" ht="15.75" customHeight="1" x14ac:dyDescent="0.2">
      <c r="A45" s="42" t="str">
        <f>A16</f>
        <v>ТЕХНИЧЕСКИЙ ДЕЛЕГАТ ФВСР:</v>
      </c>
      <c r="B45" s="42"/>
      <c r="C45" s="42"/>
      <c r="D45" s="42"/>
      <c r="E45" s="42" t="str">
        <f>A17</f>
        <v>ГЛАВНЫЙ СУДЬЯ:</v>
      </c>
      <c r="F45" s="42"/>
      <c r="G45" s="42"/>
      <c r="H45" s="42" t="str">
        <f>A18</f>
        <v>ГЛАВНЫЙ СЕКРЕТАРЬ:</v>
      </c>
      <c r="I45" s="42"/>
      <c r="J45" s="42"/>
      <c r="K45" s="42" t="str">
        <f>A19</f>
        <v>СУДЬЯ НА ФИНИШЕ:</v>
      </c>
      <c r="L45" s="4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  <c r="ALY45" s="1"/>
      <c r="ALZ45" s="1"/>
      <c r="AMA45" s="1"/>
      <c r="AMB45" s="1"/>
      <c r="AMC45" s="1"/>
      <c r="AMD45" s="1"/>
      <c r="AME45" s="1"/>
      <c r="AMF45" s="1"/>
      <c r="AMG45" s="1"/>
      <c r="AMH45" s="1"/>
      <c r="AMI45" s="1"/>
      <c r="AMJ45" s="1"/>
    </row>
    <row r="46" spans="1:1024" s="1" customFormat="1" ht="9.75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024" s="1" customFormat="1" ht="9.7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024" s="1" customFormat="1" ht="9.7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024" s="1" customFormat="1" ht="9.7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024" s="1" customFormat="1" ht="9.7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1:1024" s="1" customFormat="1" ht="9.75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024" s="37" customFormat="1" ht="15.75" customHeight="1" x14ac:dyDescent="0.2">
      <c r="A52" s="43">
        <f>G16</f>
        <v>0</v>
      </c>
      <c r="B52" s="43"/>
      <c r="C52" s="43"/>
      <c r="D52" s="43"/>
      <c r="E52" s="43" t="str">
        <f>G17</f>
        <v>ГЕОРГИЕВ В.М.(ВК, г.Чебоксары)</v>
      </c>
      <c r="F52" s="43"/>
      <c r="G52" s="43"/>
      <c r="H52" s="43" t="str">
        <f>G18</f>
        <v>ГУСАРОВА Е.В. (ВК, г.Чебоксары)</v>
      </c>
      <c r="I52" s="43"/>
      <c r="J52" s="43"/>
      <c r="K52" s="43" t="str">
        <f>G19</f>
        <v>ИГНАТЬЕВ Д.А. (1кат., г.Чебоксары)</v>
      </c>
      <c r="L52" s="43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24"/>
      <c r="IY52" s="24"/>
      <c r="IZ52" s="24"/>
      <c r="JA52" s="24"/>
      <c r="JB52" s="24"/>
      <c r="JC52" s="24"/>
      <c r="JD52" s="24"/>
      <c r="JE52" s="24"/>
      <c r="JF52" s="24"/>
      <c r="JG52" s="24"/>
      <c r="JH52" s="24"/>
      <c r="JI52" s="24"/>
      <c r="JJ52" s="24"/>
      <c r="JK52" s="24"/>
      <c r="JL52" s="24"/>
      <c r="JM52" s="24"/>
      <c r="JN52" s="24"/>
      <c r="JO52" s="24"/>
      <c r="JP52" s="24"/>
      <c r="JQ52" s="24"/>
      <c r="JR52" s="24"/>
      <c r="JS52" s="24"/>
      <c r="JT52" s="24"/>
      <c r="JU52" s="24"/>
      <c r="JV52" s="24"/>
      <c r="JW52" s="24"/>
      <c r="JX52" s="24"/>
      <c r="JY52" s="24"/>
      <c r="JZ52" s="24"/>
      <c r="KA52" s="24"/>
      <c r="KB52" s="24"/>
      <c r="KC52" s="24"/>
      <c r="KD52" s="24"/>
      <c r="KE52" s="24"/>
      <c r="KF52" s="24"/>
      <c r="KG52" s="24"/>
      <c r="KH52" s="24"/>
      <c r="KI52" s="24"/>
      <c r="KJ52" s="24"/>
      <c r="KK52" s="24"/>
      <c r="KL52" s="24"/>
      <c r="KM52" s="24"/>
      <c r="KN52" s="24"/>
      <c r="KO52" s="24"/>
      <c r="KP52" s="24"/>
      <c r="KQ52" s="24"/>
      <c r="KR52" s="24"/>
      <c r="KS52" s="24"/>
      <c r="KT52" s="24"/>
      <c r="KU52" s="24"/>
      <c r="KV52" s="24"/>
      <c r="KW52" s="24"/>
      <c r="KX52" s="24"/>
      <c r="KY52" s="24"/>
      <c r="KZ52" s="24"/>
      <c r="LA52" s="24"/>
      <c r="LB52" s="24"/>
      <c r="LC52" s="24"/>
      <c r="LD52" s="24"/>
      <c r="LE52" s="24"/>
      <c r="LF52" s="24"/>
      <c r="LG52" s="24"/>
      <c r="LH52" s="24"/>
      <c r="LI52" s="24"/>
      <c r="LJ52" s="24"/>
      <c r="LK52" s="24"/>
      <c r="LL52" s="24"/>
      <c r="LM52" s="24"/>
      <c r="LN52" s="24"/>
      <c r="LO52" s="24"/>
      <c r="LP52" s="24"/>
      <c r="LQ52" s="24"/>
      <c r="LR52" s="24"/>
      <c r="LS52" s="24"/>
      <c r="LT52" s="24"/>
      <c r="LU52" s="24"/>
      <c r="LV52" s="24"/>
      <c r="LW52" s="24"/>
      <c r="LX52" s="24"/>
      <c r="LY52" s="24"/>
      <c r="LZ52" s="24"/>
      <c r="MA52" s="24"/>
      <c r="MB52" s="24"/>
      <c r="MC52" s="24"/>
      <c r="MD52" s="24"/>
      <c r="ME52" s="24"/>
      <c r="MF52" s="24"/>
      <c r="MG52" s="24"/>
      <c r="MH52" s="24"/>
      <c r="MI52" s="24"/>
      <c r="MJ52" s="24"/>
      <c r="MK52" s="24"/>
      <c r="ML52" s="24"/>
      <c r="MM52" s="24"/>
      <c r="MN52" s="24"/>
      <c r="MO52" s="24"/>
      <c r="MP52" s="24"/>
      <c r="MQ52" s="24"/>
      <c r="MR52" s="24"/>
      <c r="MS52" s="24"/>
      <c r="MT52" s="24"/>
      <c r="MU52" s="24"/>
      <c r="MV52" s="24"/>
      <c r="MW52" s="24"/>
      <c r="MX52" s="24"/>
      <c r="MY52" s="24"/>
      <c r="MZ52" s="24"/>
      <c r="NA52" s="24"/>
      <c r="NB52" s="24"/>
      <c r="NC52" s="24"/>
      <c r="ND52" s="24"/>
      <c r="NE52" s="24"/>
      <c r="NF52" s="24"/>
      <c r="NG52" s="24"/>
      <c r="NH52" s="24"/>
      <c r="NI52" s="24"/>
      <c r="NJ52" s="24"/>
      <c r="NK52" s="24"/>
      <c r="NL52" s="24"/>
      <c r="NM52" s="24"/>
      <c r="NN52" s="24"/>
      <c r="NO52" s="24"/>
      <c r="NP52" s="24"/>
      <c r="NQ52" s="24"/>
      <c r="NR52" s="24"/>
      <c r="NS52" s="24"/>
      <c r="NT52" s="24"/>
      <c r="NU52" s="24"/>
      <c r="NV52" s="24"/>
      <c r="NW52" s="24"/>
      <c r="NX52" s="24"/>
      <c r="NY52" s="24"/>
      <c r="NZ52" s="24"/>
      <c r="OA52" s="24"/>
      <c r="OB52" s="24"/>
      <c r="OC52" s="24"/>
      <c r="OD52" s="24"/>
      <c r="OE52" s="24"/>
      <c r="OF52" s="24"/>
      <c r="OG52" s="24"/>
      <c r="OH52" s="24"/>
      <c r="OI52" s="24"/>
      <c r="OJ52" s="24"/>
      <c r="OK52" s="24"/>
      <c r="OL52" s="24"/>
      <c r="OM52" s="24"/>
      <c r="ON52" s="24"/>
      <c r="OO52" s="24"/>
      <c r="OP52" s="24"/>
      <c r="OQ52" s="24"/>
      <c r="OR52" s="24"/>
      <c r="OS52" s="24"/>
      <c r="OT52" s="24"/>
      <c r="OU52" s="24"/>
      <c r="OV52" s="24"/>
      <c r="OW52" s="24"/>
      <c r="OX52" s="24"/>
      <c r="OY52" s="24"/>
      <c r="OZ52" s="24"/>
      <c r="PA52" s="24"/>
      <c r="PB52" s="24"/>
      <c r="PC52" s="24"/>
      <c r="PD52" s="24"/>
      <c r="PE52" s="24"/>
      <c r="PF52" s="24"/>
      <c r="PG52" s="24"/>
      <c r="PH52" s="24"/>
      <c r="PI52" s="24"/>
      <c r="PJ52" s="24"/>
      <c r="PK52" s="24"/>
      <c r="PL52" s="24"/>
      <c r="PM52" s="24"/>
      <c r="PN52" s="24"/>
      <c r="PO52" s="24"/>
      <c r="PP52" s="24"/>
      <c r="PQ52" s="24"/>
      <c r="PR52" s="24"/>
      <c r="PS52" s="24"/>
      <c r="PT52" s="24"/>
      <c r="PU52" s="24"/>
      <c r="PV52" s="24"/>
      <c r="PW52" s="24"/>
      <c r="PX52" s="24"/>
      <c r="PY52" s="24"/>
      <c r="PZ52" s="24"/>
      <c r="QA52" s="24"/>
      <c r="QB52" s="24"/>
      <c r="QC52" s="24"/>
      <c r="QD52" s="24"/>
      <c r="QE52" s="24"/>
      <c r="QF52" s="24"/>
      <c r="QG52" s="24"/>
      <c r="QH52" s="24"/>
      <c r="QI52" s="24"/>
      <c r="QJ52" s="24"/>
      <c r="QK52" s="24"/>
      <c r="QL52" s="24"/>
      <c r="QM52" s="24"/>
      <c r="QN52" s="24"/>
      <c r="QO52" s="24"/>
      <c r="QP52" s="24"/>
      <c r="QQ52" s="24"/>
      <c r="QR52" s="24"/>
      <c r="QS52" s="24"/>
      <c r="QT52" s="24"/>
      <c r="QU52" s="24"/>
      <c r="QV52" s="24"/>
      <c r="QW52" s="24"/>
      <c r="QX52" s="24"/>
      <c r="QY52" s="24"/>
      <c r="QZ52" s="24"/>
      <c r="RA52" s="24"/>
      <c r="RB52" s="24"/>
      <c r="RC52" s="24"/>
      <c r="RD52" s="24"/>
      <c r="RE52" s="24"/>
      <c r="RF52" s="24"/>
      <c r="RG52" s="24"/>
      <c r="RH52" s="24"/>
      <c r="RI52" s="24"/>
      <c r="RJ52" s="24"/>
      <c r="RK52" s="24"/>
      <c r="RL52" s="24"/>
      <c r="RM52" s="24"/>
      <c r="RN52" s="24"/>
      <c r="RO52" s="24"/>
      <c r="RP52" s="24"/>
      <c r="RQ52" s="24"/>
      <c r="RR52" s="24"/>
      <c r="RS52" s="24"/>
      <c r="RT52" s="24"/>
      <c r="RU52" s="24"/>
      <c r="RV52" s="24"/>
      <c r="RW52" s="24"/>
      <c r="RX52" s="24"/>
      <c r="RY52" s="24"/>
      <c r="RZ52" s="24"/>
      <c r="SA52" s="24"/>
      <c r="SB52" s="24"/>
      <c r="SC52" s="24"/>
      <c r="SD52" s="24"/>
      <c r="SE52" s="24"/>
      <c r="SF52" s="24"/>
      <c r="SG52" s="24"/>
      <c r="SH52" s="24"/>
      <c r="SI52" s="24"/>
      <c r="SJ52" s="24"/>
      <c r="SK52" s="24"/>
      <c r="SL52" s="24"/>
      <c r="SM52" s="24"/>
      <c r="SN52" s="24"/>
      <c r="SO52" s="24"/>
      <c r="SP52" s="24"/>
      <c r="SQ52" s="24"/>
      <c r="SR52" s="24"/>
      <c r="SS52" s="24"/>
      <c r="ST52" s="24"/>
      <c r="SU52" s="24"/>
      <c r="SV52" s="24"/>
      <c r="SW52" s="24"/>
      <c r="SX52" s="24"/>
      <c r="SY52" s="24"/>
      <c r="SZ52" s="24"/>
      <c r="TA52" s="24"/>
      <c r="TB52" s="24"/>
      <c r="TC52" s="24"/>
      <c r="TD52" s="24"/>
      <c r="TE52" s="24"/>
      <c r="TF52" s="24"/>
      <c r="TG52" s="24"/>
      <c r="TH52" s="24"/>
      <c r="TI52" s="24"/>
      <c r="TJ52" s="24"/>
      <c r="TK52" s="24"/>
      <c r="TL52" s="24"/>
      <c r="TM52" s="24"/>
      <c r="TN52" s="24"/>
      <c r="TO52" s="24"/>
      <c r="TP52" s="24"/>
      <c r="TQ52" s="24"/>
      <c r="TR52" s="24"/>
      <c r="TS52" s="24"/>
      <c r="TT52" s="24"/>
      <c r="TU52" s="24"/>
      <c r="TV52" s="24"/>
      <c r="TW52" s="24"/>
      <c r="TX52" s="24"/>
      <c r="TY52" s="24"/>
      <c r="TZ52" s="24"/>
      <c r="UA52" s="24"/>
      <c r="UB52" s="24"/>
      <c r="UC52" s="24"/>
      <c r="UD52" s="24"/>
      <c r="UE52" s="24"/>
      <c r="UF52" s="24"/>
      <c r="UG52" s="24"/>
      <c r="UH52" s="24"/>
      <c r="UI52" s="24"/>
      <c r="UJ52" s="24"/>
      <c r="UK52" s="24"/>
      <c r="UL52" s="24"/>
      <c r="UM52" s="24"/>
      <c r="UN52" s="24"/>
      <c r="UO52" s="24"/>
      <c r="UP52" s="24"/>
      <c r="UQ52" s="24"/>
      <c r="UR52" s="24"/>
      <c r="US52" s="24"/>
      <c r="UT52" s="24"/>
      <c r="UU52" s="24"/>
      <c r="UV52" s="24"/>
      <c r="UW52" s="24"/>
      <c r="UX52" s="24"/>
      <c r="UY52" s="24"/>
      <c r="UZ52" s="24"/>
      <c r="VA52" s="24"/>
      <c r="VB52" s="24"/>
      <c r="VC52" s="24"/>
      <c r="VD52" s="24"/>
      <c r="VE52" s="24"/>
      <c r="VF52" s="24"/>
      <c r="VG52" s="24"/>
      <c r="VH52" s="24"/>
      <c r="VI52" s="24"/>
      <c r="VJ52" s="24"/>
      <c r="VK52" s="24"/>
      <c r="VL52" s="24"/>
      <c r="VM52" s="24"/>
      <c r="VN52" s="24"/>
      <c r="VO52" s="24"/>
      <c r="VP52" s="24"/>
      <c r="VQ52" s="24"/>
      <c r="VR52" s="24"/>
      <c r="VS52" s="24"/>
      <c r="VT52" s="24"/>
      <c r="VU52" s="24"/>
      <c r="VV52" s="24"/>
      <c r="VW52" s="24"/>
      <c r="VX52" s="24"/>
      <c r="VY52" s="24"/>
      <c r="VZ52" s="24"/>
      <c r="WA52" s="24"/>
      <c r="WB52" s="24"/>
      <c r="WC52" s="24"/>
      <c r="WD52" s="24"/>
      <c r="WE52" s="24"/>
      <c r="WF52" s="24"/>
      <c r="WG52" s="24"/>
      <c r="WH52" s="24"/>
      <c r="WI52" s="24"/>
      <c r="WJ52" s="24"/>
      <c r="WK52" s="24"/>
      <c r="WL52" s="24"/>
      <c r="WM52" s="24"/>
      <c r="WN52" s="24"/>
      <c r="WO52" s="24"/>
      <c r="WP52" s="24"/>
      <c r="WQ52" s="24"/>
      <c r="WR52" s="24"/>
      <c r="WS52" s="24"/>
      <c r="WT52" s="24"/>
      <c r="WU52" s="24"/>
      <c r="WV52" s="24"/>
      <c r="WW52" s="24"/>
      <c r="WX52" s="24"/>
      <c r="WY52" s="24"/>
      <c r="WZ52" s="24"/>
      <c r="XA52" s="24"/>
      <c r="XB52" s="24"/>
      <c r="XC52" s="24"/>
      <c r="XD52" s="24"/>
      <c r="XE52" s="24"/>
      <c r="XF52" s="24"/>
      <c r="XG52" s="24"/>
      <c r="XH52" s="24"/>
      <c r="XI52" s="24"/>
      <c r="XJ52" s="24"/>
      <c r="XK52" s="24"/>
      <c r="XL52" s="24"/>
      <c r="XM52" s="24"/>
      <c r="XN52" s="24"/>
      <c r="XO52" s="24"/>
      <c r="XP52" s="24"/>
      <c r="XQ52" s="24"/>
      <c r="XR52" s="24"/>
      <c r="XS52" s="24"/>
      <c r="XT52" s="24"/>
      <c r="XU52" s="24"/>
      <c r="XV52" s="24"/>
      <c r="XW52" s="24"/>
      <c r="XX52" s="24"/>
      <c r="XY52" s="24"/>
      <c r="XZ52" s="24"/>
      <c r="YA52" s="24"/>
      <c r="YB52" s="24"/>
      <c r="YC52" s="24"/>
      <c r="YD52" s="24"/>
      <c r="YE52" s="24"/>
      <c r="YF52" s="24"/>
      <c r="YG52" s="24"/>
      <c r="YH52" s="24"/>
      <c r="YI52" s="24"/>
      <c r="YJ52" s="24"/>
      <c r="YK52" s="24"/>
      <c r="YL52" s="24"/>
      <c r="YM52" s="24"/>
      <c r="YN52" s="24"/>
      <c r="YO52" s="24"/>
      <c r="YP52" s="24"/>
      <c r="YQ52" s="24"/>
      <c r="YR52" s="24"/>
      <c r="YS52" s="24"/>
      <c r="YT52" s="24"/>
      <c r="YU52" s="24"/>
      <c r="YV52" s="24"/>
      <c r="YW52" s="24"/>
      <c r="YX52" s="24"/>
      <c r="YY52" s="24"/>
      <c r="YZ52" s="24"/>
      <c r="ZA52" s="24"/>
      <c r="ZB52" s="24"/>
      <c r="ZC52" s="24"/>
      <c r="ZD52" s="24"/>
      <c r="ZE52" s="24"/>
      <c r="ZF52" s="24"/>
      <c r="ZG52" s="24"/>
      <c r="ZH52" s="24"/>
      <c r="ZI52" s="24"/>
      <c r="ZJ52" s="24"/>
      <c r="ZK52" s="24"/>
      <c r="ZL52" s="24"/>
      <c r="ZM52" s="24"/>
      <c r="ZN52" s="24"/>
      <c r="ZO52" s="24"/>
      <c r="ZP52" s="24"/>
      <c r="ZQ52" s="24"/>
      <c r="ZR52" s="24"/>
      <c r="ZS52" s="24"/>
      <c r="ZT52" s="24"/>
      <c r="ZU52" s="24"/>
      <c r="ZV52" s="24"/>
      <c r="ZW52" s="24"/>
      <c r="ZX52" s="24"/>
      <c r="ZY52" s="24"/>
      <c r="ZZ52" s="24"/>
      <c r="AAA52" s="24"/>
      <c r="AAB52" s="24"/>
      <c r="AAC52" s="24"/>
      <c r="AAD52" s="24"/>
      <c r="AAE52" s="24"/>
      <c r="AAF52" s="24"/>
      <c r="AAG52" s="24"/>
      <c r="AAH52" s="24"/>
      <c r="AAI52" s="24"/>
      <c r="AAJ52" s="24"/>
      <c r="AAK52" s="24"/>
      <c r="AAL52" s="24"/>
      <c r="AAM52" s="24"/>
      <c r="AAN52" s="24"/>
      <c r="AAO52" s="24"/>
      <c r="AAP52" s="24"/>
      <c r="AAQ52" s="24"/>
      <c r="AAR52" s="24"/>
      <c r="AAS52" s="24"/>
      <c r="AAT52" s="24"/>
      <c r="AAU52" s="24"/>
      <c r="AAV52" s="24"/>
      <c r="AAW52" s="24"/>
      <c r="AAX52" s="24"/>
      <c r="AAY52" s="24"/>
      <c r="AAZ52" s="24"/>
      <c r="ABA52" s="24"/>
      <c r="ABB52" s="24"/>
      <c r="ABC52" s="24"/>
      <c r="ABD52" s="24"/>
      <c r="ABE52" s="24"/>
      <c r="ABF52" s="24"/>
      <c r="ABG52" s="24"/>
      <c r="ABH52" s="24"/>
      <c r="ABI52" s="24"/>
      <c r="ABJ52" s="24"/>
      <c r="ABK52" s="24"/>
      <c r="ABL52" s="24"/>
      <c r="ABM52" s="24"/>
      <c r="ABN52" s="24"/>
      <c r="ABO52" s="24"/>
      <c r="ABP52" s="24"/>
      <c r="ABQ52" s="24"/>
      <c r="ABR52" s="24"/>
      <c r="ABS52" s="24"/>
      <c r="ABT52" s="24"/>
      <c r="ABU52" s="24"/>
      <c r="ABV52" s="24"/>
      <c r="ABW52" s="24"/>
      <c r="ABX52" s="24"/>
      <c r="ABY52" s="24"/>
      <c r="ABZ52" s="24"/>
      <c r="ACA52" s="24"/>
      <c r="ACB52" s="24"/>
      <c r="ACC52" s="24"/>
      <c r="ACD52" s="24"/>
      <c r="ACE52" s="24"/>
      <c r="ACF52" s="24"/>
      <c r="ACG52" s="24"/>
      <c r="ACH52" s="24"/>
      <c r="ACI52" s="24"/>
      <c r="ACJ52" s="24"/>
      <c r="ACK52" s="24"/>
      <c r="ACL52" s="24"/>
      <c r="ACM52" s="24"/>
      <c r="ACN52" s="24"/>
      <c r="ACO52" s="24"/>
      <c r="ACP52" s="24"/>
      <c r="ACQ52" s="24"/>
      <c r="ACR52" s="24"/>
      <c r="ACS52" s="24"/>
      <c r="ACT52" s="24"/>
      <c r="ACU52" s="24"/>
      <c r="ACV52" s="24"/>
      <c r="ACW52" s="24"/>
      <c r="ACX52" s="24"/>
      <c r="ACY52" s="24"/>
      <c r="ACZ52" s="24"/>
      <c r="ADA52" s="24"/>
      <c r="ADB52" s="24"/>
      <c r="ADC52" s="24"/>
      <c r="ADD52" s="24"/>
      <c r="ADE52" s="24"/>
      <c r="ADF52" s="24"/>
      <c r="ADG52" s="24"/>
      <c r="ADH52" s="24"/>
      <c r="ADI52" s="24"/>
      <c r="ADJ52" s="24"/>
      <c r="ADK52" s="24"/>
      <c r="ADL52" s="24"/>
      <c r="ADM52" s="24"/>
      <c r="ADN52" s="24"/>
      <c r="ADO52" s="24"/>
      <c r="ADP52" s="24"/>
      <c r="ADQ52" s="24"/>
      <c r="ADR52" s="24"/>
      <c r="ADS52" s="24"/>
      <c r="ADT52" s="24"/>
      <c r="ADU52" s="24"/>
      <c r="ADV52" s="24"/>
      <c r="ADW52" s="24"/>
      <c r="ADX52" s="24"/>
      <c r="ADY52" s="24"/>
      <c r="ADZ52" s="24"/>
      <c r="AEA52" s="24"/>
      <c r="AEB52" s="24"/>
      <c r="AEC52" s="24"/>
      <c r="AED52" s="24"/>
      <c r="AEE52" s="24"/>
      <c r="AEF52" s="24"/>
      <c r="AEG52" s="24"/>
      <c r="AEH52" s="24"/>
      <c r="AEI52" s="24"/>
      <c r="AEJ52" s="24"/>
      <c r="AEK52" s="24"/>
      <c r="AEL52" s="24"/>
      <c r="AEM52" s="24"/>
      <c r="AEN52" s="24"/>
      <c r="AEO52" s="24"/>
      <c r="AEP52" s="24"/>
      <c r="AEQ52" s="24"/>
      <c r="AER52" s="24"/>
      <c r="AES52" s="24"/>
      <c r="AET52" s="24"/>
      <c r="AEU52" s="24"/>
      <c r="AEV52" s="24"/>
      <c r="AEW52" s="24"/>
      <c r="AEX52" s="24"/>
      <c r="AEY52" s="24"/>
      <c r="AEZ52" s="24"/>
      <c r="AFA52" s="24"/>
      <c r="AFB52" s="24"/>
      <c r="AFC52" s="24"/>
      <c r="AFD52" s="24"/>
      <c r="AFE52" s="24"/>
      <c r="AFF52" s="24"/>
      <c r="AFG52" s="24"/>
      <c r="AFH52" s="24"/>
      <c r="AFI52" s="24"/>
      <c r="AFJ52" s="24"/>
      <c r="AFK52" s="24"/>
      <c r="AFL52" s="24"/>
      <c r="AFM52" s="24"/>
      <c r="AFN52" s="24"/>
      <c r="AFO52" s="24"/>
      <c r="AFP52" s="24"/>
      <c r="AFQ52" s="24"/>
      <c r="AFR52" s="24"/>
      <c r="AFS52" s="24"/>
      <c r="AFT52" s="24"/>
      <c r="AFU52" s="24"/>
      <c r="AFV52" s="24"/>
      <c r="AFW52" s="24"/>
      <c r="AFX52" s="24"/>
      <c r="AFY52" s="24"/>
      <c r="AFZ52" s="24"/>
      <c r="AGA52" s="24"/>
      <c r="AGB52" s="24"/>
      <c r="AGC52" s="24"/>
      <c r="AGD52" s="24"/>
      <c r="AGE52" s="24"/>
      <c r="AGF52" s="24"/>
      <c r="AGG52" s="24"/>
      <c r="AGH52" s="24"/>
      <c r="AGI52" s="24"/>
      <c r="AGJ52" s="24"/>
      <c r="AGK52" s="24"/>
      <c r="AGL52" s="24"/>
      <c r="AGM52" s="24"/>
      <c r="AGN52" s="24"/>
      <c r="AGO52" s="24"/>
      <c r="AGP52" s="24"/>
      <c r="AGQ52" s="24"/>
      <c r="AGR52" s="24"/>
      <c r="AGS52" s="24"/>
      <c r="AGT52" s="24"/>
      <c r="AGU52" s="24"/>
      <c r="AGV52" s="24"/>
      <c r="AGW52" s="24"/>
      <c r="AGX52" s="24"/>
      <c r="AGY52" s="24"/>
      <c r="AGZ52" s="24"/>
      <c r="AHA52" s="24"/>
      <c r="AHB52" s="24"/>
      <c r="AHC52" s="24"/>
      <c r="AHD52" s="24"/>
      <c r="AHE52" s="24"/>
      <c r="AHF52" s="24"/>
      <c r="AHG52" s="24"/>
      <c r="AHH52" s="24"/>
      <c r="AHI52" s="24"/>
      <c r="AHJ52" s="24"/>
      <c r="AHK52" s="24"/>
      <c r="AHL52" s="24"/>
      <c r="AHM52" s="24"/>
      <c r="AHN52" s="24"/>
      <c r="AHO52" s="24"/>
      <c r="AHP52" s="24"/>
      <c r="AHQ52" s="24"/>
      <c r="AHR52" s="24"/>
      <c r="AHS52" s="24"/>
      <c r="AHT52" s="24"/>
      <c r="AHU52" s="24"/>
      <c r="AHV52" s="24"/>
      <c r="AHW52" s="24"/>
      <c r="AHX52" s="24"/>
      <c r="AHY52" s="24"/>
      <c r="AHZ52" s="24"/>
      <c r="AIA52" s="24"/>
      <c r="AIB52" s="24"/>
      <c r="AIC52" s="24"/>
      <c r="AID52" s="24"/>
      <c r="AIE52" s="24"/>
      <c r="AIF52" s="24"/>
      <c r="AIG52" s="24"/>
      <c r="AIH52" s="24"/>
      <c r="AII52" s="24"/>
      <c r="AIJ52" s="24"/>
      <c r="AIK52" s="24"/>
      <c r="AIL52" s="24"/>
      <c r="AIM52" s="24"/>
      <c r="AIN52" s="24"/>
      <c r="AIO52" s="24"/>
      <c r="AIP52" s="24"/>
      <c r="AIQ52" s="24"/>
      <c r="AIR52" s="24"/>
      <c r="AIS52" s="24"/>
      <c r="AIT52" s="24"/>
      <c r="AIU52" s="24"/>
      <c r="AIV52" s="24"/>
      <c r="AIW52" s="24"/>
      <c r="AIX52" s="24"/>
      <c r="AIY52" s="24"/>
      <c r="AIZ52" s="24"/>
      <c r="AJA52" s="24"/>
      <c r="AJB52" s="24"/>
      <c r="AJC52" s="24"/>
      <c r="AJD52" s="24"/>
      <c r="AJE52" s="24"/>
      <c r="AJF52" s="24"/>
      <c r="AJG52" s="24"/>
      <c r="AJH52" s="24"/>
      <c r="AJI52" s="24"/>
      <c r="AJJ52" s="24"/>
      <c r="AJK52" s="24"/>
      <c r="AJL52" s="24"/>
      <c r="AJM52" s="24"/>
      <c r="AJN52" s="24"/>
      <c r="AJO52" s="24"/>
      <c r="AJP52" s="24"/>
      <c r="AJQ52" s="24"/>
      <c r="AJR52" s="24"/>
      <c r="AJS52" s="24"/>
      <c r="AJT52" s="24"/>
      <c r="AJU52" s="24"/>
      <c r="AJV52" s="24"/>
      <c r="AJW52" s="24"/>
      <c r="AJX52" s="24"/>
      <c r="AJY52" s="24"/>
      <c r="AJZ52" s="24"/>
      <c r="AKA52" s="24"/>
      <c r="AKB52" s="24"/>
      <c r="AKC52" s="24"/>
      <c r="AKD52" s="24"/>
      <c r="AKE52" s="24"/>
      <c r="AKF52" s="24"/>
      <c r="AKG52" s="24"/>
      <c r="AKH52" s="24"/>
      <c r="AKI52" s="24"/>
      <c r="AKJ52" s="24"/>
      <c r="AKK52" s="24"/>
      <c r="AKL52" s="24"/>
      <c r="AKM52" s="24"/>
      <c r="AKN52" s="24"/>
      <c r="AKO52" s="24"/>
      <c r="AKP52" s="24"/>
      <c r="AKQ52" s="24"/>
      <c r="AKR52" s="24"/>
      <c r="AKS52" s="24"/>
      <c r="AKT52" s="24"/>
      <c r="AKU52" s="24"/>
      <c r="AKV52" s="24"/>
      <c r="AKW52" s="24"/>
      <c r="AKX52" s="24"/>
      <c r="AKY52" s="24"/>
      <c r="AKZ52" s="24"/>
      <c r="ALA52" s="24"/>
      <c r="ALB52" s="24"/>
      <c r="ALC52" s="24"/>
      <c r="ALD52" s="24"/>
      <c r="ALE52" s="24"/>
      <c r="ALF52" s="24"/>
      <c r="ALG52" s="24"/>
      <c r="ALH52" s="24"/>
      <c r="ALI52" s="24"/>
      <c r="ALJ52" s="24"/>
      <c r="ALK52" s="24"/>
      <c r="ALL52" s="24"/>
      <c r="ALM52" s="24"/>
      <c r="ALN52" s="24"/>
      <c r="ALO52" s="24"/>
      <c r="ALP52" s="24"/>
      <c r="ALQ52" s="24"/>
      <c r="ALR52" s="24"/>
      <c r="ALS52" s="24"/>
      <c r="ALT52" s="24"/>
      <c r="ALU52" s="24"/>
      <c r="ALV52" s="24"/>
      <c r="ALW52" s="24"/>
      <c r="ALX52" s="24"/>
      <c r="ALY52" s="24"/>
      <c r="ALZ52" s="24"/>
      <c r="AMA52" s="24"/>
      <c r="AMB52" s="24"/>
      <c r="AMC52" s="24"/>
      <c r="AMD52" s="24"/>
      <c r="AME52" s="24"/>
      <c r="AMF52" s="24"/>
      <c r="AMG52" s="24"/>
      <c r="AMH52" s="24"/>
      <c r="AMI52" s="24"/>
      <c r="AMJ52" s="24"/>
    </row>
    <row r="53" spans="1:1024" s="4" customFormat="1" ht="14.25" customHeight="1" x14ac:dyDescent="0.2">
      <c r="A53" s="1"/>
      <c r="B53" s="8"/>
      <c r="C53" s="8"/>
      <c r="D53" s="1"/>
      <c r="E53" s="1"/>
      <c r="F53" s="1"/>
      <c r="G53" s="1"/>
      <c r="H53" s="1"/>
      <c r="I53" s="1"/>
      <c r="J53" s="2"/>
      <c r="K53" s="1"/>
      <c r="L53" s="1"/>
    </row>
    <row r="61" spans="1:1024" ht="9.75" customHeight="1" x14ac:dyDescent="0.2"/>
  </sheetData>
  <mergeCells count="44">
    <mergeCell ref="K21:K22"/>
    <mergeCell ref="L21:L22"/>
    <mergeCell ref="F21:F22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G21:G22"/>
    <mergeCell ref="H21:H22"/>
    <mergeCell ref="I21:I22"/>
    <mergeCell ref="J21:J22"/>
    <mergeCell ref="A21:A22"/>
    <mergeCell ref="B21:B22"/>
    <mergeCell ref="C21:C22"/>
    <mergeCell ref="D21:D22"/>
    <mergeCell ref="E21:E22"/>
    <mergeCell ref="A11:L11"/>
    <mergeCell ref="A12:L12"/>
    <mergeCell ref="A13:D13"/>
    <mergeCell ref="A14:D14"/>
    <mergeCell ref="A15:G15"/>
    <mergeCell ref="H15:L15"/>
    <mergeCell ref="A36:D36"/>
    <mergeCell ref="G36:L36"/>
    <mergeCell ref="A45:D45"/>
    <mergeCell ref="K52:L52"/>
    <mergeCell ref="A46:E46"/>
    <mergeCell ref="F46:L46"/>
    <mergeCell ref="A50:E50"/>
    <mergeCell ref="F50:L50"/>
    <mergeCell ref="A51:E51"/>
    <mergeCell ref="F51:L51"/>
    <mergeCell ref="A52:D52"/>
    <mergeCell ref="E52:G52"/>
    <mergeCell ref="H52:J52"/>
    <mergeCell ref="E45:G45"/>
    <mergeCell ref="H45:J45"/>
    <mergeCell ref="K45:L45"/>
  </mergeCells>
  <conditionalFormatting sqref="A52:XFD52">
    <cfRule type="cellIs" dxfId="5" priority="1" operator="equal">
      <formula>0</formula>
    </cfRule>
  </conditionalFormatting>
  <conditionalFormatting sqref="B2">
    <cfRule type="duplicateValues" dxfId="4" priority="4"/>
  </conditionalFormatting>
  <conditionalFormatting sqref="B3">
    <cfRule type="duplicateValues" dxfId="3" priority="5"/>
  </conditionalFormatting>
  <conditionalFormatting sqref="B4">
    <cfRule type="duplicateValues" dxfId="2" priority="6"/>
  </conditionalFormatting>
  <conditionalFormatting sqref="B37:B1048576 B1 B6:B7 B9:B11 B16:B22">
    <cfRule type="duplicateValues" dxfId="1" priority="3"/>
  </conditionalFormatting>
  <conditionalFormatting sqref="G37:G43">
    <cfRule type="duplicateValues" dxfId="0" priority="7"/>
  </conditionalFormatting>
  <printOptions horizontalCentered="1"/>
  <pageMargins left="0.196527777777778" right="0.196527777777778" top="0.905555555555556" bottom="0.86597222222222203" header="0.15763888888888899" footer="0.118055555555556"/>
  <pageSetup paperSize="9" scale="67" firstPageNumber="0" fitToHeight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Велокросс</vt:lpstr>
      <vt:lpstr>Велокросс!Заголовки_для_печати</vt:lpstr>
      <vt:lpstr>Велокросс!Область_печати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Раиса Оганесян</cp:lastModifiedBy>
  <cp:revision>1</cp:revision>
  <cp:lastPrinted>2021-12-27T14:23:41Z</cp:lastPrinted>
  <dcterms:created xsi:type="dcterms:W3CDTF">1996-10-08T23:32:33Z</dcterms:created>
  <dcterms:modified xsi:type="dcterms:W3CDTF">2023-12-14T16:56:47Z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