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8B430905-3123-43DF-8974-D3C12034587A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Смешанная эстафета" sheetId="94" r:id="rId1"/>
  </sheets>
  <definedNames>
    <definedName name="_xlnm.Print_Titles" localSheetId="0">'Смешанная эстафета'!$21:$22</definedName>
    <definedName name="_xlnm.Print_Area" localSheetId="0">'Смешанная эстафета'!$A$1:$R$173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3" i="94" l="1"/>
  <c r="O166" i="94"/>
  <c r="I166" i="94"/>
  <c r="E166" i="94"/>
  <c r="A166" i="94"/>
  <c r="O173" i="94"/>
  <c r="O56" i="94" l="1"/>
  <c r="O55" i="94"/>
  <c r="M55" i="94"/>
  <c r="L55" i="94"/>
  <c r="K55" i="94"/>
  <c r="J55" i="94"/>
  <c r="I55" i="94"/>
  <c r="H55" i="94"/>
  <c r="O54" i="94"/>
  <c r="M54" i="94"/>
  <c r="L54" i="94"/>
  <c r="K54" i="94"/>
  <c r="J54" i="94"/>
  <c r="I54" i="94"/>
  <c r="H54" i="94"/>
  <c r="O58" i="94"/>
  <c r="M58" i="94"/>
  <c r="L58" i="94"/>
  <c r="K58" i="94"/>
  <c r="J58" i="94"/>
  <c r="I58" i="94"/>
  <c r="H58" i="94"/>
  <c r="O57" i="94"/>
  <c r="M57" i="94"/>
  <c r="L57" i="94"/>
  <c r="K57" i="94"/>
  <c r="J57" i="94"/>
  <c r="I57" i="94"/>
  <c r="H57" i="94"/>
  <c r="O49" i="94"/>
  <c r="M49" i="94"/>
  <c r="L49" i="94"/>
  <c r="K49" i="94"/>
  <c r="J49" i="94"/>
  <c r="I49" i="94"/>
  <c r="H49" i="94"/>
  <c r="O48" i="94"/>
  <c r="M48" i="94"/>
  <c r="L48" i="94"/>
  <c r="K48" i="94"/>
  <c r="J48" i="94"/>
  <c r="I48" i="94"/>
  <c r="H48" i="94"/>
  <c r="N53" i="94"/>
  <c r="N47" i="94"/>
  <c r="N41" i="94"/>
  <c r="N35" i="94"/>
  <c r="P35" i="94" s="1"/>
  <c r="N29" i="94"/>
  <c r="P29" i="94" s="1"/>
  <c r="N23" i="94"/>
  <c r="N46" i="94" l="1"/>
  <c r="P41" i="94"/>
  <c r="N56" i="94"/>
  <c r="P53" i="94"/>
  <c r="N49" i="94"/>
  <c r="P47" i="94"/>
  <c r="O41" i="94"/>
  <c r="O46" i="94" s="1"/>
  <c r="P23" i="94"/>
  <c r="N44" i="94"/>
  <c r="O35" i="94"/>
  <c r="N57" i="94"/>
  <c r="N58" i="94"/>
  <c r="N54" i="94"/>
  <c r="N55" i="94"/>
  <c r="N48" i="94"/>
  <c r="O29" i="94"/>
  <c r="O44" i="94" l="1"/>
  <c r="O45" i="94"/>
  <c r="M46" i="94"/>
  <c r="L46" i="94"/>
  <c r="K46" i="94"/>
  <c r="J46" i="94"/>
  <c r="I46" i="94"/>
  <c r="H46" i="94"/>
  <c r="N45" i="94"/>
  <c r="M45" i="94"/>
  <c r="L45" i="94"/>
  <c r="K45" i="94"/>
  <c r="J45" i="94"/>
  <c r="I45" i="94"/>
  <c r="H45" i="94"/>
  <c r="O43" i="94"/>
  <c r="N43" i="94"/>
  <c r="M43" i="94"/>
  <c r="L43" i="94"/>
  <c r="K43" i="94"/>
  <c r="J43" i="94"/>
  <c r="I43" i="94"/>
  <c r="H43" i="94"/>
  <c r="O42" i="94"/>
  <c r="N42" i="94"/>
  <c r="M42" i="94"/>
  <c r="L42" i="94"/>
  <c r="K42" i="94"/>
  <c r="J42" i="94"/>
  <c r="I42" i="94"/>
  <c r="H42" i="94"/>
  <c r="O40" i="94"/>
  <c r="N40" i="94"/>
  <c r="M40" i="94"/>
  <c r="L40" i="94"/>
  <c r="K40" i="94"/>
  <c r="J40" i="94"/>
  <c r="I40" i="94"/>
  <c r="H40" i="94"/>
  <c r="O39" i="94"/>
  <c r="N39" i="94"/>
  <c r="M39" i="94"/>
  <c r="L39" i="94"/>
  <c r="K39" i="94"/>
  <c r="J39" i="94"/>
  <c r="I39" i="94"/>
  <c r="H39" i="94"/>
  <c r="O37" i="94"/>
  <c r="N37" i="94"/>
  <c r="M37" i="94"/>
  <c r="L37" i="94"/>
  <c r="K37" i="94"/>
  <c r="J37" i="94"/>
  <c r="I37" i="94"/>
  <c r="H37" i="94"/>
  <c r="O36" i="94"/>
  <c r="N36" i="94"/>
  <c r="M36" i="94"/>
  <c r="L36" i="94"/>
  <c r="K36" i="94"/>
  <c r="J36" i="94"/>
  <c r="I36" i="94"/>
  <c r="H36" i="94"/>
  <c r="O34" i="94"/>
  <c r="O33" i="94"/>
  <c r="O31" i="94"/>
  <c r="O30" i="94"/>
  <c r="N34" i="94"/>
  <c r="M34" i="94"/>
  <c r="L34" i="94"/>
  <c r="K34" i="94"/>
  <c r="J34" i="94"/>
  <c r="I34" i="94"/>
  <c r="H34" i="94"/>
  <c r="N33" i="94"/>
  <c r="M33" i="94"/>
  <c r="L33" i="94"/>
  <c r="K33" i="94"/>
  <c r="J33" i="94"/>
  <c r="I33" i="94"/>
  <c r="H33" i="94"/>
  <c r="N31" i="94"/>
  <c r="M31" i="94"/>
  <c r="L31" i="94"/>
  <c r="K31" i="94"/>
  <c r="J31" i="94"/>
  <c r="I31" i="94"/>
  <c r="H31" i="94"/>
  <c r="N30" i="94"/>
  <c r="M30" i="94"/>
  <c r="L30" i="94"/>
  <c r="K30" i="94"/>
  <c r="J30" i="94"/>
  <c r="I30" i="94"/>
  <c r="H30" i="94"/>
  <c r="L25" i="94"/>
  <c r="L24" i="94"/>
  <c r="M25" i="94"/>
  <c r="M24" i="94"/>
  <c r="M28" i="94"/>
  <c r="M27" i="94"/>
  <c r="L28" i="94"/>
  <c r="L27" i="94"/>
  <c r="K28" i="94"/>
  <c r="K27" i="94"/>
  <c r="J28" i="94"/>
  <c r="J27" i="94"/>
  <c r="I28" i="94"/>
  <c r="I27" i="94"/>
  <c r="K25" i="94"/>
  <c r="K24" i="94"/>
  <c r="J25" i="94"/>
  <c r="J24" i="94"/>
  <c r="H28" i="94"/>
  <c r="H27" i="94"/>
  <c r="G24" i="94"/>
  <c r="G64" i="94"/>
  <c r="G63" i="94"/>
  <c r="G62" i="94"/>
  <c r="G61" i="94"/>
  <c r="G60" i="94"/>
  <c r="G58" i="94"/>
  <c r="G57" i="94"/>
  <c r="G56" i="94"/>
  <c r="G55" i="94"/>
  <c r="G54" i="94"/>
  <c r="G52" i="94"/>
  <c r="G51" i="94"/>
  <c r="G50" i="94"/>
  <c r="G49" i="94"/>
  <c r="G48" i="94"/>
  <c r="G46" i="94"/>
  <c r="G45" i="94"/>
  <c r="G44" i="94"/>
  <c r="G43" i="94"/>
  <c r="G42" i="94"/>
  <c r="G40" i="94"/>
  <c r="G39" i="94"/>
  <c r="G38" i="94"/>
  <c r="G37" i="94"/>
  <c r="G36" i="94"/>
  <c r="G34" i="94"/>
  <c r="G33" i="94"/>
  <c r="G32" i="94"/>
  <c r="G31" i="94"/>
  <c r="G30" i="94"/>
  <c r="G28" i="94"/>
  <c r="G27" i="94"/>
  <c r="G26" i="94"/>
  <c r="G25" i="94"/>
  <c r="A60" i="94"/>
  <c r="A64" i="94"/>
  <c r="A63" i="94"/>
  <c r="A62" i="94"/>
  <c r="A61" i="94"/>
  <c r="A58" i="94"/>
  <c r="A57" i="94"/>
  <c r="A56" i="94"/>
  <c r="A55" i="94"/>
  <c r="A54" i="94"/>
  <c r="A52" i="94"/>
  <c r="A51" i="94"/>
  <c r="A50" i="94"/>
  <c r="A49" i="94"/>
  <c r="A48" i="94"/>
  <c r="A46" i="94"/>
  <c r="A45" i="94"/>
  <c r="A44" i="94"/>
  <c r="A43" i="94"/>
  <c r="A42" i="94"/>
  <c r="A40" i="94"/>
  <c r="A39" i="94"/>
  <c r="A38" i="94"/>
  <c r="A37" i="94"/>
  <c r="A36" i="94"/>
  <c r="A34" i="94"/>
  <c r="A33" i="94"/>
  <c r="A32" i="94"/>
  <c r="A31" i="94"/>
  <c r="A30" i="94"/>
  <c r="R163" i="94" l="1"/>
  <c r="R162" i="94"/>
  <c r="R161" i="94"/>
  <c r="R160" i="94"/>
  <c r="R159" i="94"/>
  <c r="R158" i="94"/>
  <c r="R157" i="94"/>
</calcChain>
</file>

<file path=xl/sharedStrings.xml><?xml version="1.0" encoding="utf-8"?>
<sst xmlns="http://schemas.openxmlformats.org/spreadsheetml/2006/main" count="237" uniqueCount="156">
  <si>
    <t>Министерство спорта Российской Федерации</t>
  </si>
  <si>
    <t>ФАМИЛИЯ ИМЯ</t>
  </si>
  <si>
    <t>ПОГОДНЫЕ УСЛОВИЯ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</si>
  <si>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</si>
  <si>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</si>
  <si>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</si>
  <si>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</si>
  <si>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</si>
  <si>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</si>
  <si>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</si>
  <si>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</si>
  <si>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</si>
  <si>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</si>
  <si>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</si>
  <si>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</si>
  <si>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</si>
  <si>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</si>
  <si>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</si>
  <si>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</si>
  <si>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</si>
  <si>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</si>
  <si>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ЧЕМПИОНАТ РОССИИ</t>
  </si>
  <si>
    <t>UCI ID</t>
  </si>
  <si>
    <t>КМС</t>
  </si>
  <si>
    <t>ЗМС</t>
  </si>
  <si>
    <t>ДАТА РОЖД.</t>
  </si>
  <si>
    <t>1 СР</t>
  </si>
  <si>
    <t>Субъектов РФ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</si>
  <si>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</si>
  <si>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</si>
  <si>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</si>
  <si>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</si>
  <si>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</si>
  <si>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</si>
  <si>
    <t>шоссе - смешанная эстафета</t>
  </si>
  <si>
    <t>Министерство физической культуры и спорта Пензенской области</t>
  </si>
  <si>
    <t>Федерация велосипедного спорта Пензенской области</t>
  </si>
  <si>
    <t>Харин В.В. / г.Ижевск /</t>
  </si>
  <si>
    <t>Кондратьева Л.В. / г.Воронеж /</t>
  </si>
  <si>
    <t>Вострухин М.Н. / г.Саратов /</t>
  </si>
  <si>
    <t>№ ВРВС: 0080781811Л</t>
  </si>
  <si>
    <t>23,0 км./2</t>
  </si>
  <si>
    <t>НС</t>
  </si>
  <si>
    <t>ИГОШЕВ Егор</t>
  </si>
  <si>
    <t>02.07.2002</t>
  </si>
  <si>
    <t>Санкт-Петербург</t>
  </si>
  <si>
    <t>ИВАНОВ Вячеслав</t>
  </si>
  <si>
    <t>01.08.2002</t>
  </si>
  <si>
    <t>ЩЕГОЛЬКОВ Илья</t>
  </si>
  <si>
    <t>03.06.2002</t>
  </si>
  <si>
    <t>ЧУРЕНКОВА Таисия</t>
  </si>
  <si>
    <t>25.08.2001</t>
  </si>
  <si>
    <t>ГОЛЯЕВА Валерия</t>
  </si>
  <si>
    <t>15.06.2001</t>
  </si>
  <si>
    <t>ФОМИНА Дарья</t>
  </si>
  <si>
    <t>01.04.2002</t>
  </si>
  <si>
    <t>МАНАКОВ Виктор</t>
  </si>
  <si>
    <t>09.06.1992</t>
  </si>
  <si>
    <t>Москва</t>
  </si>
  <si>
    <t>ШАКОТЬКО Александр</t>
  </si>
  <si>
    <t>08.05.1999</t>
  </si>
  <si>
    <t>ЧИСТИК Евгений</t>
  </si>
  <si>
    <t>06.03.1989</t>
  </si>
  <si>
    <t>ХАТУНЦЕВА Гульназ</t>
  </si>
  <si>
    <t>21.04.1994</t>
  </si>
  <si>
    <t>МАЛЬКОВА Дарья</t>
  </si>
  <si>
    <t>16.11.2000</t>
  </si>
  <si>
    <t>ЛЕВЧЕНКО Виктория</t>
  </si>
  <si>
    <t>26.04.1997</t>
  </si>
  <si>
    <t>СТАШ Мамыр</t>
  </si>
  <si>
    <t>04.05.1993</t>
  </si>
  <si>
    <t>Республика Адыгея</t>
  </si>
  <si>
    <t>ИСЛАМОВ Валерий</t>
  </si>
  <si>
    <t>20.06.2001</t>
  </si>
  <si>
    <t>ЕВТУШЕНКО Александр</t>
  </si>
  <si>
    <t>30.06.1993</t>
  </si>
  <si>
    <t>АРЧИБАСОВА Елизавета</t>
  </si>
  <si>
    <t>19.01.2000</t>
  </si>
  <si>
    <t>РЫЦЕВА Алена</t>
  </si>
  <si>
    <t>06.06.2000</t>
  </si>
  <si>
    <t>МЕХТИЕВА Гюнель</t>
  </si>
  <si>
    <t>22.01.1999</t>
  </si>
  <si>
    <t>АНТИПЧУК Александр</t>
  </si>
  <si>
    <t>08.06.2001</t>
  </si>
  <si>
    <t>Удмуртская Республика</t>
  </si>
  <si>
    <t>ГОРЮШИН Александр</t>
  </si>
  <si>
    <t>03.03.2000</t>
  </si>
  <si>
    <t>ДУЮНОВ Владислав</t>
  </si>
  <si>
    <t>07.06.1994</t>
  </si>
  <si>
    <t>МИРОЛЮБОВА Анна</t>
  </si>
  <si>
    <t>30.01.2000</t>
  </si>
  <si>
    <t>ДУЮНОВА Ксения</t>
  </si>
  <si>
    <t>08.01.1997</t>
  </si>
  <si>
    <t>ЧИРКОВА Софья</t>
  </si>
  <si>
    <t>12.01.1998</t>
  </si>
  <si>
    <t>БЕЛЯКОВ Сергей</t>
  </si>
  <si>
    <t>02.07.2000</t>
  </si>
  <si>
    <t>ПОТЕКАЛО Николай</t>
  </si>
  <si>
    <t>20.03.2000</t>
  </si>
  <si>
    <t>ЯЦЕНКО Иван</t>
  </si>
  <si>
    <t>08.09.2000</t>
  </si>
  <si>
    <t>СЫРАДОЕВА Маргарита</t>
  </si>
  <si>
    <t>06.04.1995</t>
  </si>
  <si>
    <t>ЧУРСИНА Анастасия</t>
  </si>
  <si>
    <t>07.04.1995</t>
  </si>
  <si>
    <t>КАСЕНОВА Карина</t>
  </si>
  <si>
    <t>05.06.1998</t>
  </si>
  <si>
    <t>ХАЛИКОВ Булат</t>
  </si>
  <si>
    <t>07.09.1999</t>
  </si>
  <si>
    <t>Новосибирская область</t>
  </si>
  <si>
    <t>ТЕРЕШЕНОК Виталий</t>
  </si>
  <si>
    <t>23.06.2001</t>
  </si>
  <si>
    <t>ЕРЁМКИН Аркадий</t>
  </si>
  <si>
    <t>06.05.1996</t>
  </si>
  <si>
    <t>МАЛЕРВЕЙН Любовь</t>
  </si>
  <si>
    <t>14.10.2002</t>
  </si>
  <si>
    <t>ПЛЯСКИНА Анастасия</t>
  </si>
  <si>
    <t>21.02.1996</t>
  </si>
  <si>
    <t>СТЕПАНОВА Дарья</t>
  </si>
  <si>
    <t>16.04.1997</t>
  </si>
  <si>
    <t>ФИЛЬЧАКОВ Максим</t>
  </si>
  <si>
    <t>30.06.2001</t>
  </si>
  <si>
    <t>Хабаровский край</t>
  </si>
  <si>
    <t>СОСНИН Владислав</t>
  </si>
  <si>
    <t>12.04.2002</t>
  </si>
  <si>
    <t>ГОЛОВЧЕНКО Даниил</t>
  </si>
  <si>
    <t>23.05.2002</t>
  </si>
  <si>
    <t>ЖАПАРОВА Регина</t>
  </si>
  <si>
    <t>12.10.1999</t>
  </si>
  <si>
    <t>СЪЕДИНА Александра</t>
  </si>
  <si>
    <t>01.07.1993</t>
  </si>
  <si>
    <t>ИНЕВАТКИНА Елизавета</t>
  </si>
  <si>
    <t>15.09.1995</t>
  </si>
  <si>
    <t>НАЧАЛО ГОНКИ: 10ч 00м</t>
  </si>
  <si>
    <t>ОКОНЧАНИЕ ГОНКИ: 11ч 20м</t>
  </si>
  <si>
    <t>НАЗВАНИЕ ТРАССЫ / РЕГ. НОМЕР: трасса Пенза - Тамбов 278-й км.</t>
  </si>
  <si>
    <t>МЕСТО ПРОВЕДЕНИЯ: г. Пенза</t>
  </si>
  <si>
    <t>Результат на отрезках</t>
  </si>
  <si>
    <t>0,0 - 11,5 км</t>
  </si>
  <si>
    <t>11,5 - 23,0 км</t>
  </si>
  <si>
    <t>Температура: '+21 - +23 °С</t>
  </si>
  <si>
    <t>Влажность: 47%</t>
  </si>
  <si>
    <t>Осадки: ясно</t>
  </si>
  <si>
    <t>Ветер: 4 м/с</t>
  </si>
  <si>
    <t>СТАТИСТИКА ГОНКИ</t>
  </si>
  <si>
    <t>23,0 км</t>
  </si>
  <si>
    <t>ТЕРРИТОРИАЛЬНАЯ ПРИНАДЛЕЖНОСТЬ</t>
  </si>
  <si>
    <t>2 СР</t>
  </si>
  <si>
    <t>3 СР</t>
  </si>
  <si>
    <t>Лимит времени</t>
  </si>
  <si>
    <t>Мужчины и Женщины</t>
  </si>
  <si>
    <t>ДАТА ПРОВЕДЕНИЯ: 18 июня 2022 года</t>
  </si>
  <si>
    <t>МАКСИМАЛЬНЫЙ ПЕРЕПАД (HD)(м):</t>
  </si>
  <si>
    <t>ДИСТАНЦИЯ (км): ДЛИНА КРУГА/ЭТАПОВ</t>
  </si>
  <si>
    <t>СУММА ПОЛОЖИТЕЛЬНЫХ ПЕРЕПАДОВ ВЫСОТЫ НА ЭТАПЕ (ТС)(м):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</si>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</sst>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.00"/>
    <numFmt numFmtId="165" formatCode="h:mm:ss.00"/>
  </numFmts>
  <fonts count="2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4" fontId="14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4" fontId="16" fillId="0" borderId="0" xfId="8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0" fillId="0" borderId="0" xfId="2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/>
    </xf>
    <xf numFmtId="14" fontId="12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21" fillId="0" borderId="0" xfId="0" applyFont="1"/>
    <xf numFmtId="16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9" fontId="19" fillId="0" borderId="0" xfId="0" applyNumberFormat="1" applyFont="1" applyAlignment="1">
      <alignment horizontal="left" vertical="center"/>
    </xf>
    <xf numFmtId="0" fontId="19" fillId="0" borderId="0" xfId="0" quotePrefix="1" applyFont="1" applyAlignment="1">
      <alignment horizontal="center" vertical="center"/>
    </xf>
    <xf numFmtId="14" fontId="1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vertical="center"/>
    </xf>
    <xf numFmtId="2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9" fontId="19" fillId="0" borderId="0" xfId="0" applyNumberFormat="1" applyFont="1" applyAlignment="1">
      <alignment horizontal="left" vertical="center"/>
    </xf>
    <xf numFmtId="9" fontId="19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17" fillId="0" borderId="0" xfId="8" applyNumberFormat="1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7" fillId="0" borderId="0" xfId="8" applyFont="1" applyAlignment="1">
      <alignment horizontal="center" vertical="center"/>
    </xf>
    <xf numFmtId="165" fontId="6" fillId="0" borderId="0" xfId="3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31751</xdr:rowOff>
    </xdr:from>
    <xdr:to>
      <xdr:col>1</xdr:col>
      <xdr:colOff>285749</xdr:colOff>
      <xdr:row>2</xdr:row>
      <xdr:rowOff>218676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98770215-1D32-4C00-A257-C31A0E068186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31751"/>
          <a:ext cx="727604" cy="782238"/>
        </a:xfrm>
        <a:prstGeom prst="rect">
          <a:avLst/>
        </a:prstGeom>
      </xdr:spPr>
    </xdr:pic>
    <xdr:clientData/>
  </xdr:twoCellAnchor>
  <xdr:twoCellAnchor editAs="oneCell">
    <xdr:from>
      <xdr:col>1</xdr:col>
      <xdr:colOff>426087</xdr:colOff>
      <xdr:row>0</xdr:row>
      <xdr:rowOff>43657</xdr:rowOff>
    </xdr:from>
    <xdr:to>
      <xdr:col>3</xdr:col>
      <xdr:colOff>218425</xdr:colOff>
      <xdr:row>2</xdr:row>
      <xdr:rowOff>229657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B2F6506-0C4E-46C6-8998-5401A866BD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525" y="43657"/>
          <a:ext cx="1232994" cy="781313"/>
        </a:xfrm>
        <a:prstGeom prst="rect">
          <a:avLst/>
        </a:prstGeom>
      </xdr:spPr>
    </xdr:pic>
    <xdr:clientData/>
  </xdr:twoCellAnchor>
  <xdr:twoCellAnchor editAs="oneCell">
    <xdr:from>
      <xdr:col>16</xdr:col>
      <xdr:colOff>63798</xdr:colOff>
      <xdr:row>0</xdr:row>
      <xdr:rowOff>40822</xdr:rowOff>
    </xdr:from>
    <xdr:to>
      <xdr:col>16</xdr:col>
      <xdr:colOff>767000</xdr:colOff>
      <xdr:row>3</xdr:row>
      <xdr:rowOff>43467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182A205C-AF0D-4C5A-A27B-293E24098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2191" y="40822"/>
          <a:ext cx="703202" cy="910922"/>
        </a:xfrm>
        <a:prstGeom prst="rect">
          <a:avLst/>
        </a:prstGeom>
      </xdr:spPr>
    </xdr:pic>
    <xdr:clientData/>
  </xdr:twoCellAnchor>
  <xdr:twoCellAnchor editAs="oneCell">
    <xdr:from>
      <xdr:col>17</xdr:col>
      <xdr:colOff>171594</xdr:colOff>
      <xdr:row>0</xdr:row>
      <xdr:rowOff>122465</xdr:rowOff>
    </xdr:from>
    <xdr:to>
      <xdr:col>17</xdr:col>
      <xdr:colOff>795409</xdr:colOff>
      <xdr:row>2</xdr:row>
      <xdr:rowOff>277395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D1E045D0-6829-4C10-8F56-7E74DB1EE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20844" y="122465"/>
          <a:ext cx="623815" cy="765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outlinePr summaryBelow="0"/>
    <pageSetUpPr fitToPage="1"/>
  </sheetPr>
  <dimension ref="A1:U177"/>
  <sheetViews>
    <sheetView tabSelected="1" view="pageBreakPreview" zoomScaleNormal="100" zoomScaleSheetLayoutView="100" workbookViewId="0">
      <selection activeCell="A12" sqref="A12:R12"/>
    </sheetView>
  </sheetViews>
  <sheetFormatPr defaultColWidth="9.109375" defaultRowHeight="13.8" x14ac:dyDescent="0.25"/>
  <cols>
    <col min="1" max="1" width="6.88671875" style="20" customWidth="1"/>
    <col min="2" max="2" width="7.6640625" style="20" customWidth="1"/>
    <col min="3" max="3" width="14" style="20" customWidth="1"/>
    <col min="4" max="4" width="19.88671875" style="1" customWidth="1"/>
    <col min="5" max="5" width="12.6640625" style="12" customWidth="1"/>
    <col min="6" max="6" width="8.6640625" style="1" customWidth="1"/>
    <col min="7" max="7" width="24" style="1" customWidth="1"/>
    <col min="8" max="8" width="10.6640625" style="15" customWidth="1"/>
    <col min="9" max="9" width="3.6640625" style="15" customWidth="1"/>
    <col min="10" max="10" width="10.5546875" style="15" customWidth="1"/>
    <col min="11" max="11" width="4.44140625" style="15" customWidth="1"/>
    <col min="12" max="12" width="10.109375" style="15" customWidth="1"/>
    <col min="13" max="13" width="3.6640625" style="15" customWidth="1"/>
    <col min="14" max="14" width="10.33203125" style="15" customWidth="1"/>
    <col min="15" max="15" width="11.44140625" style="1" customWidth="1"/>
    <col min="16" max="16" width="9.6640625" style="20" customWidth="1"/>
    <col min="17" max="17" width="13.109375" style="1" customWidth="1"/>
    <col min="18" max="18" width="14.5546875" style="1" customWidth="1"/>
    <col min="19" max="19" width="13" style="9" bestFit="1" customWidth="1"/>
    <col min="20" max="16384" width="9.109375" style="1"/>
  </cols>
  <sheetData>
    <row r="1" spans="1:21" s="4" customFormat="1" ht="23.2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39"/>
    </row>
    <row r="2" spans="1:21" s="4" customFormat="1" ht="23.25" customHeight="1" x14ac:dyDescent="0.25">
      <c r="A2" s="58" t="s">
        <v>35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39"/>
    </row>
    <row r="3" spans="1:21" s="4" customFormat="1" ht="23.25" customHeight="1" x14ac:dyDescent="0.25">
      <c r="A3" s="58" t="s">
        <v>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39"/>
    </row>
    <row r="4" spans="1:21" s="4" customFormat="1" ht="23.25" customHeight="1" x14ac:dyDescent="0.3">
      <c r="A4" s="58" t="s">
        <v>36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39"/>
      <c r="T4" s="40"/>
    </row>
    <row r="5" spans="1:21" s="4" customFormat="1" ht="9" customHeight="1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39"/>
      <c r="U5" s="40"/>
    </row>
    <row r="6" spans="1:21" s="42" customFormat="1" ht="25.8" x14ac:dyDescent="0.25">
      <c r="A6" s="59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41"/>
    </row>
    <row r="7" spans="1:21" s="4" customFormat="1" ht="18" customHeight="1" x14ac:dyDescent="0.25">
      <c r="A7" s="60" t="s">
        <v>11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39"/>
    </row>
    <row r="8" spans="1:21" s="4" customFormat="1" ht="8.25" customHeight="1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39"/>
    </row>
    <row r="9" spans="1:21" s="4" customFormat="1" ht="23.25" customHeight="1" x14ac:dyDescent="0.25">
      <c r="A9" s="60" t="s">
        <v>16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39"/>
    </row>
    <row r="10" spans="1:21" s="4" customFormat="1" ht="18" customHeight="1" x14ac:dyDescent="0.25">
      <c r="A10" s="60" t="s">
        <v>34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39"/>
    </row>
    <row r="11" spans="1:21" s="4" customFormat="1" ht="19.5" customHeight="1" x14ac:dyDescent="0.25">
      <c r="A11" s="60" t="s">
        <v>150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39"/>
    </row>
    <row r="12" spans="1:21" ht="6.75" customHeight="1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</row>
    <row r="13" spans="1:21" x14ac:dyDescent="0.25">
      <c r="A13" s="68" t="s">
        <v>136</v>
      </c>
      <c r="B13" s="68"/>
      <c r="C13" s="68"/>
      <c r="D13" s="68"/>
      <c r="E13" s="44"/>
      <c r="G13" s="24" t="s">
        <v>133</v>
      </c>
      <c r="H13" s="45"/>
      <c r="I13" s="45"/>
      <c r="J13" s="45"/>
      <c r="K13" s="45"/>
      <c r="L13" s="24"/>
      <c r="M13" s="24"/>
      <c r="N13" s="24"/>
      <c r="O13" s="45"/>
      <c r="Q13" s="45"/>
      <c r="R13" s="45" t="s">
        <v>40</v>
      </c>
    </row>
    <row r="14" spans="1:21" x14ac:dyDescent="0.25">
      <c r="A14" s="68" t="s">
        <v>151</v>
      </c>
      <c r="B14" s="68"/>
      <c r="C14" s="68"/>
      <c r="D14" s="68"/>
      <c r="E14" s="44"/>
      <c r="G14" s="24" t="s">
        <v>134</v>
      </c>
      <c r="H14" s="45"/>
      <c r="I14" s="45"/>
      <c r="J14" s="45"/>
      <c r="K14" s="45"/>
      <c r="L14" s="24"/>
      <c r="M14" s="24"/>
      <c r="N14" s="24"/>
      <c r="O14" s="45"/>
      <c r="Q14" s="45"/>
      <c r="R14" s="45" t="s">
        <v>155</v>
      </c>
    </row>
    <row r="15" spans="1:21" x14ac:dyDescent="0.25">
      <c r="A15" s="69" t="s">
        <v>6</v>
      </c>
      <c r="B15" s="69"/>
      <c r="C15" s="69"/>
      <c r="D15" s="69"/>
      <c r="E15" s="69"/>
      <c r="F15" s="69"/>
      <c r="G15" s="70"/>
      <c r="H15" s="61">
        <v>4</v>
      </c>
      <c r="I15" s="61"/>
      <c r="J15" s="61"/>
      <c r="K15" s="61"/>
      <c r="L15" s="61"/>
      <c r="M15" s="61"/>
      <c r="N15" s="61"/>
      <c r="O15" s="61"/>
      <c r="P15" s="61"/>
      <c r="Q15" s="61"/>
      <c r="R15" s="61"/>
    </row>
    <row r="16" spans="1:21" ht="14.4" x14ac:dyDescent="0.25">
      <c r="A16" s="23" t="s">
        <v>12</v>
      </c>
      <c r="B16" s="23"/>
      <c r="C16" s="23"/>
      <c r="D16" s="23"/>
      <c r="E16" s="21"/>
      <c r="G16" s="33"/>
      <c r="H16" s="67" t="s">
        <v>135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1:19" ht="14.4" x14ac:dyDescent="0.25">
      <c r="A17" s="23" t="s">
        <v>13</v>
      </c>
      <c r="B17" s="23"/>
      <c r="C17" s="23"/>
      <c r="D17" s="23"/>
      <c r="G17" s="34" t="s">
        <v>37</v>
      </c>
      <c r="H17" s="36" t="s">
        <v>152</v>
      </c>
      <c r="I17" s="32"/>
      <c r="J17" s="32"/>
      <c r="K17" s="32"/>
      <c r="L17" s="32"/>
      <c r="M17" s="32"/>
      <c r="N17" s="32"/>
      <c r="O17" s="32"/>
      <c r="P17" s="32"/>
      <c r="Q17" s="32"/>
      <c r="R17" s="32">
        <v>90</v>
      </c>
    </row>
    <row r="18" spans="1:19" ht="14.4" x14ac:dyDescent="0.25">
      <c r="A18" s="23" t="s">
        <v>14</v>
      </c>
      <c r="B18" s="23"/>
      <c r="C18" s="23"/>
      <c r="D18" s="23"/>
      <c r="G18" s="34" t="s">
        <v>38</v>
      </c>
      <c r="H18" s="36" t="s">
        <v>154</v>
      </c>
      <c r="I18" s="32"/>
      <c r="J18" s="32"/>
      <c r="K18" s="32"/>
      <c r="L18" s="32"/>
      <c r="M18" s="32"/>
      <c r="N18" s="32"/>
      <c r="O18" s="32"/>
      <c r="P18" s="32"/>
      <c r="Q18" s="32"/>
      <c r="R18" s="32">
        <v>448</v>
      </c>
    </row>
    <row r="19" spans="1:19" ht="14.4" x14ac:dyDescent="0.25">
      <c r="A19" s="23" t="s">
        <v>10</v>
      </c>
      <c r="B19" s="24"/>
      <c r="C19" s="24"/>
      <c r="D19" s="24"/>
      <c r="G19" s="34" t="s">
        <v>39</v>
      </c>
      <c r="H19" s="37" t="s">
        <v>153</v>
      </c>
      <c r="I19" s="22"/>
      <c r="J19" s="22"/>
      <c r="K19" s="22"/>
      <c r="L19" s="1"/>
      <c r="M19" s="1"/>
      <c r="N19" s="1"/>
      <c r="O19" s="22"/>
      <c r="P19" s="20">
        <v>46</v>
      </c>
      <c r="R19" s="25" t="s">
        <v>41</v>
      </c>
    </row>
    <row r="20" spans="1:19" ht="9.75" customHeight="1" x14ac:dyDescent="0.25">
      <c r="G20" s="35"/>
    </row>
    <row r="21" spans="1:19" s="3" customFormat="1" ht="16.5" customHeight="1" x14ac:dyDescent="0.25">
      <c r="A21" s="61" t="s">
        <v>3</v>
      </c>
      <c r="B21" s="62" t="s">
        <v>8</v>
      </c>
      <c r="C21" s="62" t="s">
        <v>22</v>
      </c>
      <c r="D21" s="62" t="s">
        <v>1</v>
      </c>
      <c r="E21" s="63" t="s">
        <v>25</v>
      </c>
      <c r="F21" s="62" t="s">
        <v>5</v>
      </c>
      <c r="G21" s="62" t="s">
        <v>146</v>
      </c>
      <c r="H21" s="62" t="s">
        <v>137</v>
      </c>
      <c r="I21" s="62"/>
      <c r="J21" s="62"/>
      <c r="K21" s="62"/>
      <c r="L21" s="62"/>
      <c r="M21" s="62"/>
      <c r="N21" s="62" t="s">
        <v>4</v>
      </c>
      <c r="O21" s="62" t="s">
        <v>20</v>
      </c>
      <c r="P21" s="62" t="s">
        <v>17</v>
      </c>
      <c r="Q21" s="72" t="s">
        <v>19</v>
      </c>
      <c r="R21" s="72" t="s">
        <v>9</v>
      </c>
      <c r="S21" s="10"/>
    </row>
    <row r="22" spans="1:19" s="3" customFormat="1" ht="16.5" customHeight="1" x14ac:dyDescent="0.25">
      <c r="A22" s="61"/>
      <c r="B22" s="62"/>
      <c r="C22" s="62"/>
      <c r="D22" s="62"/>
      <c r="E22" s="63"/>
      <c r="F22" s="62"/>
      <c r="G22" s="62"/>
      <c r="H22" s="62" t="s">
        <v>138</v>
      </c>
      <c r="I22" s="62"/>
      <c r="J22" s="62" t="s">
        <v>139</v>
      </c>
      <c r="K22" s="62"/>
      <c r="L22" s="62" t="s">
        <v>145</v>
      </c>
      <c r="M22" s="62"/>
      <c r="N22" s="62"/>
      <c r="O22" s="62"/>
      <c r="P22" s="62"/>
      <c r="Q22" s="72"/>
      <c r="R22" s="72"/>
      <c r="S22" s="10"/>
    </row>
    <row r="23" spans="1:19" ht="18.75" customHeight="1" x14ac:dyDescent="0.25">
      <c r="A23" s="64">
        <v>1</v>
      </c>
      <c r="B23" s="26">
        <v>51</v>
      </c>
      <c r="C23" s="26">
        <v>10034942919</v>
      </c>
      <c r="D23" s="27" t="s">
        <v>95</v>
      </c>
      <c r="E23" s="28" t="s">
        <v>96</v>
      </c>
      <c r="F23" s="20" t="s">
        <v>18</v>
      </c>
      <c r="G23" s="29" t="s">
        <v>45</v>
      </c>
      <c r="H23" s="66">
        <v>9.1502314814814814E-3</v>
      </c>
      <c r="I23" s="73">
        <v>1</v>
      </c>
      <c r="J23" s="66">
        <v>1.0783333333333336E-2</v>
      </c>
      <c r="K23" s="73">
        <v>3</v>
      </c>
      <c r="L23" s="66">
        <v>1.9933564814814817E-2</v>
      </c>
      <c r="M23" s="73">
        <v>2</v>
      </c>
      <c r="N23" s="74">
        <f>SUM(L23,L26)</f>
        <v>4.2331481481481477E-2</v>
      </c>
      <c r="O23" s="75"/>
      <c r="P23" s="76">
        <f>$P$19/((N23*24))</f>
        <v>45.277571197340215</v>
      </c>
      <c r="Q23" s="20" t="s">
        <v>18</v>
      </c>
      <c r="R23" s="20"/>
      <c r="S23" s="1"/>
    </row>
    <row r="24" spans="1:19" ht="18.75" customHeight="1" x14ac:dyDescent="0.25">
      <c r="A24" s="64"/>
      <c r="B24" s="20">
        <v>52</v>
      </c>
      <c r="C24" s="26">
        <v>10034975049</v>
      </c>
      <c r="D24" s="27" t="s">
        <v>97</v>
      </c>
      <c r="E24" s="28" t="s">
        <v>98</v>
      </c>
      <c r="F24" s="20" t="s">
        <v>18</v>
      </c>
      <c r="G24" s="29" t="str">
        <f t="shared" ref="G24:M24" si="0">G23</f>
        <v>Санкт-Петербург</v>
      </c>
      <c r="H24" s="66"/>
      <c r="I24" s="73"/>
      <c r="J24" s="66">
        <f t="shared" si="0"/>
        <v>1.0783333333333336E-2</v>
      </c>
      <c r="K24" s="73">
        <f t="shared" si="0"/>
        <v>3</v>
      </c>
      <c r="L24" s="66">
        <f t="shared" si="0"/>
        <v>1.9933564814814817E-2</v>
      </c>
      <c r="M24" s="73">
        <f t="shared" si="0"/>
        <v>2</v>
      </c>
      <c r="N24" s="74"/>
      <c r="O24" s="75"/>
      <c r="P24" s="76"/>
      <c r="Q24" s="20" t="s">
        <v>18</v>
      </c>
      <c r="R24" s="20"/>
      <c r="S24" s="1"/>
    </row>
    <row r="25" spans="1:19" ht="18.75" customHeight="1" x14ac:dyDescent="0.25">
      <c r="A25" s="64"/>
      <c r="B25" s="26">
        <v>53</v>
      </c>
      <c r="C25" s="26">
        <v>10034988082</v>
      </c>
      <c r="D25" s="27" t="s">
        <v>99</v>
      </c>
      <c r="E25" s="28" t="s">
        <v>100</v>
      </c>
      <c r="F25" s="20" t="s">
        <v>18</v>
      </c>
      <c r="G25" s="29" t="str">
        <f t="shared" ref="G25:M25" si="1">G23</f>
        <v>Санкт-Петербург</v>
      </c>
      <c r="H25" s="66"/>
      <c r="I25" s="73"/>
      <c r="J25" s="66">
        <f t="shared" si="1"/>
        <v>1.0783333333333336E-2</v>
      </c>
      <c r="K25" s="73">
        <f t="shared" si="1"/>
        <v>3</v>
      </c>
      <c r="L25" s="66">
        <f t="shared" si="1"/>
        <v>1.9933564814814817E-2</v>
      </c>
      <c r="M25" s="73">
        <f t="shared" si="1"/>
        <v>2</v>
      </c>
      <c r="N25" s="74"/>
      <c r="O25" s="75"/>
      <c r="P25" s="76"/>
      <c r="Q25" s="20" t="s">
        <v>18</v>
      </c>
      <c r="R25" s="20"/>
      <c r="S25" s="1"/>
    </row>
    <row r="26" spans="1:19" ht="18.75" customHeight="1" x14ac:dyDescent="0.25">
      <c r="A26" s="64"/>
      <c r="B26" s="20">
        <v>54</v>
      </c>
      <c r="C26" s="26">
        <v>10008696537</v>
      </c>
      <c r="D26" s="27" t="s">
        <v>101</v>
      </c>
      <c r="E26" s="28" t="s">
        <v>102</v>
      </c>
      <c r="F26" s="20" t="s">
        <v>18</v>
      </c>
      <c r="G26" s="29" t="str">
        <f>G23</f>
        <v>Санкт-Петербург</v>
      </c>
      <c r="H26" s="66">
        <v>1.0567476851851852E-2</v>
      </c>
      <c r="I26" s="73">
        <v>1</v>
      </c>
      <c r="J26" s="66">
        <v>1.1830439814814808E-2</v>
      </c>
      <c r="K26" s="73">
        <v>1</v>
      </c>
      <c r="L26" s="66">
        <v>2.239791666666666E-2</v>
      </c>
      <c r="M26" s="73">
        <v>1</v>
      </c>
      <c r="N26" s="74"/>
      <c r="O26" s="75"/>
      <c r="P26" s="76"/>
      <c r="Q26" s="20" t="s">
        <v>18</v>
      </c>
      <c r="R26" s="20"/>
      <c r="S26" s="1"/>
    </row>
    <row r="27" spans="1:19" ht="18.75" customHeight="1" x14ac:dyDescent="0.25">
      <c r="A27" s="64"/>
      <c r="B27" s="20">
        <v>55</v>
      </c>
      <c r="C27" s="26">
        <v>10008676228</v>
      </c>
      <c r="D27" s="27" t="s">
        <v>103</v>
      </c>
      <c r="E27" s="28" t="s">
        <v>104</v>
      </c>
      <c r="F27" s="20" t="s">
        <v>18</v>
      </c>
      <c r="G27" s="29" t="str">
        <f>G23</f>
        <v>Санкт-Петербург</v>
      </c>
      <c r="H27" s="66">
        <f t="shared" ref="H27:M27" si="2">H26</f>
        <v>1.0567476851851852E-2</v>
      </c>
      <c r="I27" s="73">
        <f t="shared" si="2"/>
        <v>1</v>
      </c>
      <c r="J27" s="66">
        <f t="shared" si="2"/>
        <v>1.1830439814814808E-2</v>
      </c>
      <c r="K27" s="73">
        <f t="shared" si="2"/>
        <v>1</v>
      </c>
      <c r="L27" s="66">
        <f t="shared" si="2"/>
        <v>2.239791666666666E-2</v>
      </c>
      <c r="M27" s="73">
        <f t="shared" si="2"/>
        <v>1</v>
      </c>
      <c r="N27" s="74"/>
      <c r="O27" s="75"/>
      <c r="P27" s="76"/>
      <c r="Q27" s="20" t="s">
        <v>18</v>
      </c>
      <c r="R27" s="20"/>
      <c r="S27" s="1"/>
    </row>
    <row r="28" spans="1:19" ht="18.75" customHeight="1" x14ac:dyDescent="0.25">
      <c r="A28" s="64"/>
      <c r="B28" s="20">
        <v>56</v>
      </c>
      <c r="C28" s="26">
        <v>10010179021</v>
      </c>
      <c r="D28" s="27" t="s">
        <v>105</v>
      </c>
      <c r="E28" s="28" t="s">
        <v>106</v>
      </c>
      <c r="F28" s="20" t="s">
        <v>18</v>
      </c>
      <c r="G28" s="29" t="str">
        <f>G23</f>
        <v>Санкт-Петербург</v>
      </c>
      <c r="H28" s="66">
        <f t="shared" ref="H28:M28" si="3">H26</f>
        <v>1.0567476851851852E-2</v>
      </c>
      <c r="I28" s="73">
        <f t="shared" si="3"/>
        <v>1</v>
      </c>
      <c r="J28" s="66">
        <f t="shared" si="3"/>
        <v>1.1830439814814808E-2</v>
      </c>
      <c r="K28" s="73">
        <f t="shared" si="3"/>
        <v>1</v>
      </c>
      <c r="L28" s="66">
        <f t="shared" si="3"/>
        <v>2.239791666666666E-2</v>
      </c>
      <c r="M28" s="73">
        <f t="shared" si="3"/>
        <v>1</v>
      </c>
      <c r="N28" s="74"/>
      <c r="O28" s="75"/>
      <c r="P28" s="76"/>
      <c r="Q28" s="20" t="s">
        <v>18</v>
      </c>
      <c r="R28" s="20"/>
    </row>
    <row r="29" spans="1:19" ht="18.75" customHeight="1" x14ac:dyDescent="0.25">
      <c r="A29" s="64">
        <v>2</v>
      </c>
      <c r="B29" s="26">
        <v>11</v>
      </c>
      <c r="C29" s="26">
        <v>10036092771</v>
      </c>
      <c r="D29" s="27" t="s">
        <v>43</v>
      </c>
      <c r="E29" s="28" t="s">
        <v>44</v>
      </c>
      <c r="F29" s="20" t="s">
        <v>15</v>
      </c>
      <c r="G29" s="29" t="s">
        <v>45</v>
      </c>
      <c r="H29" s="66">
        <v>9.2666666666666661E-3</v>
      </c>
      <c r="I29" s="73">
        <v>2</v>
      </c>
      <c r="J29" s="66">
        <v>1.0438773148148148E-2</v>
      </c>
      <c r="K29" s="73">
        <v>1</v>
      </c>
      <c r="L29" s="66">
        <v>1.9705439814814815E-2</v>
      </c>
      <c r="M29" s="73">
        <v>1</v>
      </c>
      <c r="N29" s="74">
        <f>SUM(L29,L32)</f>
        <v>4.3387037037037036E-2</v>
      </c>
      <c r="O29" s="75">
        <f>N29-$N$23</f>
        <v>1.0555555555555596E-3</v>
      </c>
      <c r="P29" s="76">
        <f t="shared" ref="P29" si="4">$P$19/((N29*24))</f>
        <v>44.176021170344441</v>
      </c>
      <c r="Q29" s="20" t="s">
        <v>18</v>
      </c>
      <c r="R29" s="20"/>
    </row>
    <row r="30" spans="1:19" ht="18.75" customHeight="1" x14ac:dyDescent="0.25">
      <c r="A30" s="64">
        <f>A29</f>
        <v>2</v>
      </c>
      <c r="B30" s="20">
        <v>12</v>
      </c>
      <c r="C30" s="26">
        <v>10036018609</v>
      </c>
      <c r="D30" s="27" t="s">
        <v>46</v>
      </c>
      <c r="E30" s="28" t="s">
        <v>47</v>
      </c>
      <c r="F30" s="20" t="s">
        <v>18</v>
      </c>
      <c r="G30" s="29" t="str">
        <f t="shared" ref="G30:O30" si="5">G29</f>
        <v>Санкт-Петербург</v>
      </c>
      <c r="H30" s="66">
        <f t="shared" si="5"/>
        <v>9.2666666666666661E-3</v>
      </c>
      <c r="I30" s="73">
        <f t="shared" si="5"/>
        <v>2</v>
      </c>
      <c r="J30" s="66">
        <f t="shared" si="5"/>
        <v>1.0438773148148148E-2</v>
      </c>
      <c r="K30" s="73">
        <f t="shared" si="5"/>
        <v>1</v>
      </c>
      <c r="L30" s="66">
        <f t="shared" si="5"/>
        <v>1.9705439814814815E-2</v>
      </c>
      <c r="M30" s="73">
        <f t="shared" si="5"/>
        <v>1</v>
      </c>
      <c r="N30" s="74">
        <f t="shared" si="5"/>
        <v>4.3387037037037036E-2</v>
      </c>
      <c r="O30" s="75">
        <f t="shared" si="5"/>
        <v>1.0555555555555596E-3</v>
      </c>
      <c r="P30" s="76"/>
      <c r="Q30" s="20" t="s">
        <v>18</v>
      </c>
      <c r="R30" s="20"/>
    </row>
    <row r="31" spans="1:19" ht="18.75" customHeight="1" x14ac:dyDescent="0.25">
      <c r="A31" s="64">
        <f>A29</f>
        <v>2</v>
      </c>
      <c r="B31" s="26">
        <v>13</v>
      </c>
      <c r="C31" s="26">
        <v>10036019013</v>
      </c>
      <c r="D31" s="27" t="s">
        <v>48</v>
      </c>
      <c r="E31" s="28" t="s">
        <v>49</v>
      </c>
      <c r="F31" s="20" t="s">
        <v>23</v>
      </c>
      <c r="G31" s="29" t="str">
        <f t="shared" ref="G31:O31" si="6">G29</f>
        <v>Санкт-Петербург</v>
      </c>
      <c r="H31" s="66">
        <f t="shared" si="6"/>
        <v>9.2666666666666661E-3</v>
      </c>
      <c r="I31" s="73">
        <f t="shared" si="6"/>
        <v>2</v>
      </c>
      <c r="J31" s="66">
        <f t="shared" si="6"/>
        <v>1.0438773148148148E-2</v>
      </c>
      <c r="K31" s="73">
        <f t="shared" si="6"/>
        <v>1</v>
      </c>
      <c r="L31" s="66">
        <f t="shared" si="6"/>
        <v>1.9705439814814815E-2</v>
      </c>
      <c r="M31" s="73">
        <f t="shared" si="6"/>
        <v>1</v>
      </c>
      <c r="N31" s="74">
        <f t="shared" si="6"/>
        <v>4.3387037037037036E-2</v>
      </c>
      <c r="O31" s="75">
        <f t="shared" si="6"/>
        <v>1.0555555555555596E-3</v>
      </c>
      <c r="P31" s="76"/>
      <c r="Q31" s="20" t="s">
        <v>18</v>
      </c>
      <c r="R31" s="20"/>
    </row>
    <row r="32" spans="1:19" ht="18.75" customHeight="1" x14ac:dyDescent="0.25">
      <c r="A32" s="64">
        <f>A29</f>
        <v>2</v>
      </c>
      <c r="B32" s="20">
        <v>14</v>
      </c>
      <c r="C32" s="26">
        <v>10036017393</v>
      </c>
      <c r="D32" s="27" t="s">
        <v>50</v>
      </c>
      <c r="E32" s="28" t="s">
        <v>51</v>
      </c>
      <c r="F32" s="20" t="s">
        <v>18</v>
      </c>
      <c r="G32" s="29" t="str">
        <f>G29</f>
        <v>Санкт-Петербург</v>
      </c>
      <c r="H32" s="66">
        <v>1.131539351851852E-2</v>
      </c>
      <c r="I32" s="73">
        <v>5</v>
      </c>
      <c r="J32" s="66">
        <v>1.2366203703703702E-2</v>
      </c>
      <c r="K32" s="73">
        <v>3</v>
      </c>
      <c r="L32" s="66">
        <v>2.3681597222222222E-2</v>
      </c>
      <c r="M32" s="73">
        <v>5</v>
      </c>
      <c r="N32" s="74">
        <v>4.3387037037037036E-2</v>
      </c>
      <c r="O32" s="75">
        <v>1.0555555555555596E-3</v>
      </c>
      <c r="P32" s="76"/>
      <c r="Q32" s="20" t="s">
        <v>18</v>
      </c>
      <c r="R32" s="20"/>
    </row>
    <row r="33" spans="1:18" ht="18.75" customHeight="1" x14ac:dyDescent="0.25">
      <c r="A33" s="64">
        <f>A29</f>
        <v>2</v>
      </c>
      <c r="B33" s="20">
        <v>15</v>
      </c>
      <c r="C33" s="26">
        <v>10036017494</v>
      </c>
      <c r="D33" s="27" t="s">
        <v>52</v>
      </c>
      <c r="E33" s="28" t="s">
        <v>53</v>
      </c>
      <c r="F33" s="20" t="s">
        <v>18</v>
      </c>
      <c r="G33" s="29" t="str">
        <f>G29</f>
        <v>Санкт-Петербург</v>
      </c>
      <c r="H33" s="66">
        <f t="shared" ref="H33:M33" si="7">H32</f>
        <v>1.131539351851852E-2</v>
      </c>
      <c r="I33" s="73">
        <f t="shared" si="7"/>
        <v>5</v>
      </c>
      <c r="J33" s="66">
        <f t="shared" si="7"/>
        <v>1.2366203703703702E-2</v>
      </c>
      <c r="K33" s="73">
        <f t="shared" si="7"/>
        <v>3</v>
      </c>
      <c r="L33" s="66">
        <f t="shared" si="7"/>
        <v>2.3681597222222222E-2</v>
      </c>
      <c r="M33" s="73">
        <f t="shared" si="7"/>
        <v>5</v>
      </c>
      <c r="N33" s="74">
        <f>N29</f>
        <v>4.3387037037037036E-2</v>
      </c>
      <c r="O33" s="75">
        <f>O29</f>
        <v>1.0555555555555596E-3</v>
      </c>
      <c r="P33" s="76"/>
      <c r="Q33" s="20" t="s">
        <v>18</v>
      </c>
      <c r="R33" s="20"/>
    </row>
    <row r="34" spans="1:18" ht="18.75" customHeight="1" x14ac:dyDescent="0.25">
      <c r="A34" s="64">
        <f>A29</f>
        <v>2</v>
      </c>
      <c r="B34" s="20">
        <v>16</v>
      </c>
      <c r="C34" s="26">
        <v>10083380473</v>
      </c>
      <c r="D34" s="27" t="s">
        <v>54</v>
      </c>
      <c r="E34" s="28" t="s">
        <v>55</v>
      </c>
      <c r="F34" s="20" t="s">
        <v>23</v>
      </c>
      <c r="G34" s="29" t="str">
        <f>G29</f>
        <v>Санкт-Петербург</v>
      </c>
      <c r="H34" s="66">
        <f t="shared" ref="H34:M34" si="8">H32</f>
        <v>1.131539351851852E-2</v>
      </c>
      <c r="I34" s="73">
        <f t="shared" si="8"/>
        <v>5</v>
      </c>
      <c r="J34" s="66">
        <f t="shared" si="8"/>
        <v>1.2366203703703702E-2</v>
      </c>
      <c r="K34" s="73">
        <f t="shared" si="8"/>
        <v>3</v>
      </c>
      <c r="L34" s="66">
        <f t="shared" si="8"/>
        <v>2.3681597222222222E-2</v>
      </c>
      <c r="M34" s="73">
        <f t="shared" si="8"/>
        <v>5</v>
      </c>
      <c r="N34" s="74">
        <f>N29</f>
        <v>4.3387037037037036E-2</v>
      </c>
      <c r="O34" s="75">
        <f>O29</f>
        <v>1.0555555555555596E-3</v>
      </c>
      <c r="P34" s="76"/>
      <c r="Q34" s="20" t="s">
        <v>18</v>
      </c>
      <c r="R34" s="20"/>
    </row>
    <row r="35" spans="1:18" ht="18.75" customHeight="1" x14ac:dyDescent="0.25">
      <c r="A35" s="64">
        <v>3</v>
      </c>
      <c r="B35" s="26">
        <v>31</v>
      </c>
      <c r="C35" s="26">
        <v>10008705227</v>
      </c>
      <c r="D35" s="27" t="s">
        <v>69</v>
      </c>
      <c r="E35" s="28" t="s">
        <v>70</v>
      </c>
      <c r="F35" s="20" t="s">
        <v>18</v>
      </c>
      <c r="G35" s="29" t="s">
        <v>71</v>
      </c>
      <c r="H35" s="66">
        <v>9.3846064814814816E-3</v>
      </c>
      <c r="I35" s="73">
        <v>4</v>
      </c>
      <c r="J35" s="66">
        <v>1.101724537037037E-2</v>
      </c>
      <c r="K35" s="73">
        <v>5</v>
      </c>
      <c r="L35" s="66">
        <v>2.0401851851851852E-2</v>
      </c>
      <c r="M35" s="73">
        <v>5</v>
      </c>
      <c r="N35" s="74">
        <f>SUM(L35,L38)</f>
        <v>4.3397106481481484E-2</v>
      </c>
      <c r="O35" s="75">
        <f>N35-$N$23</f>
        <v>1.0656250000000075E-3</v>
      </c>
      <c r="P35" s="76">
        <f t="shared" ref="P35" si="9">$P$19/((N35*24))</f>
        <v>44.165770994076553</v>
      </c>
      <c r="Q35" s="20" t="s">
        <v>18</v>
      </c>
      <c r="R35" s="20"/>
    </row>
    <row r="36" spans="1:18" ht="18.75" customHeight="1" x14ac:dyDescent="0.25">
      <c r="A36" s="64">
        <f>A35</f>
        <v>3</v>
      </c>
      <c r="B36" s="20">
        <v>32</v>
      </c>
      <c r="C36" s="26">
        <v>10036065489</v>
      </c>
      <c r="D36" s="27" t="s">
        <v>72</v>
      </c>
      <c r="E36" s="28" t="s">
        <v>73</v>
      </c>
      <c r="F36" s="20" t="s">
        <v>23</v>
      </c>
      <c r="G36" s="29" t="str">
        <f t="shared" ref="G36:O36" si="10">G35</f>
        <v>Республика Адыгея</v>
      </c>
      <c r="H36" s="66">
        <f t="shared" si="10"/>
        <v>9.3846064814814816E-3</v>
      </c>
      <c r="I36" s="73">
        <f t="shared" si="10"/>
        <v>4</v>
      </c>
      <c r="J36" s="66">
        <f t="shared" si="10"/>
        <v>1.101724537037037E-2</v>
      </c>
      <c r="K36" s="73">
        <f t="shared" si="10"/>
        <v>5</v>
      </c>
      <c r="L36" s="66">
        <f t="shared" si="10"/>
        <v>2.0401851851851852E-2</v>
      </c>
      <c r="M36" s="73">
        <f t="shared" si="10"/>
        <v>5</v>
      </c>
      <c r="N36" s="74">
        <f t="shared" si="10"/>
        <v>4.3397106481481484E-2</v>
      </c>
      <c r="O36" s="75">
        <f t="shared" si="10"/>
        <v>1.0656250000000075E-3</v>
      </c>
      <c r="P36" s="76"/>
      <c r="Q36" s="20" t="s">
        <v>18</v>
      </c>
      <c r="R36" s="20"/>
    </row>
    <row r="37" spans="1:18" ht="18.75" customHeight="1" x14ac:dyDescent="0.25">
      <c r="A37" s="64">
        <f>A35</f>
        <v>3</v>
      </c>
      <c r="B37" s="26">
        <v>33</v>
      </c>
      <c r="C37" s="26">
        <v>10008705025</v>
      </c>
      <c r="D37" s="27" t="s">
        <v>74</v>
      </c>
      <c r="E37" s="28" t="s">
        <v>75</v>
      </c>
      <c r="F37" s="20" t="s">
        <v>15</v>
      </c>
      <c r="G37" s="29" t="str">
        <f t="shared" ref="G37:O37" si="11">G35</f>
        <v>Республика Адыгея</v>
      </c>
      <c r="H37" s="66">
        <f t="shared" si="11"/>
        <v>9.3846064814814816E-3</v>
      </c>
      <c r="I37" s="73">
        <f t="shared" si="11"/>
        <v>4</v>
      </c>
      <c r="J37" s="66">
        <f t="shared" si="11"/>
        <v>1.101724537037037E-2</v>
      </c>
      <c r="K37" s="73">
        <f t="shared" si="11"/>
        <v>5</v>
      </c>
      <c r="L37" s="66">
        <f t="shared" si="11"/>
        <v>2.0401851851851852E-2</v>
      </c>
      <c r="M37" s="73">
        <f t="shared" si="11"/>
        <v>5</v>
      </c>
      <c r="N37" s="74">
        <f t="shared" si="11"/>
        <v>4.3397106481481484E-2</v>
      </c>
      <c r="O37" s="75">
        <f t="shared" si="11"/>
        <v>1.0656250000000075E-3</v>
      </c>
      <c r="P37" s="76"/>
      <c r="Q37" s="20" t="s">
        <v>18</v>
      </c>
      <c r="R37" s="20"/>
    </row>
    <row r="38" spans="1:18" ht="18.75" customHeight="1" x14ac:dyDescent="0.25">
      <c r="A38" s="64">
        <f>A35</f>
        <v>3</v>
      </c>
      <c r="B38" s="20">
        <v>34</v>
      </c>
      <c r="C38" s="26">
        <v>10093888708</v>
      </c>
      <c r="D38" s="27" t="s">
        <v>76</v>
      </c>
      <c r="E38" s="28" t="s">
        <v>77</v>
      </c>
      <c r="F38" s="20" t="s">
        <v>23</v>
      </c>
      <c r="G38" s="29" t="str">
        <f>G35</f>
        <v>Республика Адыгея</v>
      </c>
      <c r="H38" s="66">
        <v>1.0799768518518518E-2</v>
      </c>
      <c r="I38" s="73">
        <v>2</v>
      </c>
      <c r="J38" s="66">
        <v>1.2195486111111115E-2</v>
      </c>
      <c r="K38" s="73">
        <v>2</v>
      </c>
      <c r="L38" s="66">
        <v>2.2995254629629633E-2</v>
      </c>
      <c r="M38" s="73">
        <v>2</v>
      </c>
      <c r="N38" s="74">
        <v>4.3397106481481484E-2</v>
      </c>
      <c r="O38" s="75">
        <v>1.0656250000000075E-3</v>
      </c>
      <c r="P38" s="76"/>
      <c r="Q38" s="20" t="s">
        <v>18</v>
      </c>
      <c r="R38" s="20"/>
    </row>
    <row r="39" spans="1:18" ht="18.75" customHeight="1" x14ac:dyDescent="0.25">
      <c r="A39" s="64">
        <f>A35</f>
        <v>3</v>
      </c>
      <c r="B39" s="20">
        <v>35</v>
      </c>
      <c r="C39" s="26">
        <v>10034962521</v>
      </c>
      <c r="D39" s="27" t="s">
        <v>78</v>
      </c>
      <c r="E39" s="28" t="s">
        <v>79</v>
      </c>
      <c r="F39" s="20" t="s">
        <v>18</v>
      </c>
      <c r="G39" s="29" t="str">
        <f>G35</f>
        <v>Республика Адыгея</v>
      </c>
      <c r="H39" s="66">
        <f t="shared" ref="H39:M39" si="12">H38</f>
        <v>1.0799768518518518E-2</v>
      </c>
      <c r="I39" s="73">
        <f t="shared" si="12"/>
        <v>2</v>
      </c>
      <c r="J39" s="66">
        <f t="shared" si="12"/>
        <v>1.2195486111111115E-2</v>
      </c>
      <c r="K39" s="73">
        <f t="shared" si="12"/>
        <v>2</v>
      </c>
      <c r="L39" s="66">
        <f t="shared" si="12"/>
        <v>2.2995254629629633E-2</v>
      </c>
      <c r="M39" s="73">
        <f t="shared" si="12"/>
        <v>2</v>
      </c>
      <c r="N39" s="74">
        <f>N35</f>
        <v>4.3397106481481484E-2</v>
      </c>
      <c r="O39" s="75">
        <f>O35</f>
        <v>1.0656250000000075E-3</v>
      </c>
      <c r="P39" s="76"/>
      <c r="Q39" s="20" t="s">
        <v>18</v>
      </c>
      <c r="R39" s="20"/>
    </row>
    <row r="40" spans="1:18" ht="18.75" customHeight="1" x14ac:dyDescent="0.25">
      <c r="A40" s="64">
        <f>A35</f>
        <v>3</v>
      </c>
      <c r="B40" s="20">
        <v>36</v>
      </c>
      <c r="C40" s="26">
        <v>10023524807</v>
      </c>
      <c r="D40" s="27" t="s">
        <v>80</v>
      </c>
      <c r="E40" s="28" t="s">
        <v>81</v>
      </c>
      <c r="F40" s="20" t="s">
        <v>18</v>
      </c>
      <c r="G40" s="29" t="str">
        <f>G35</f>
        <v>Республика Адыгея</v>
      </c>
      <c r="H40" s="66">
        <f t="shared" ref="H40:M40" si="13">H38</f>
        <v>1.0799768518518518E-2</v>
      </c>
      <c r="I40" s="73">
        <f t="shared" si="13"/>
        <v>2</v>
      </c>
      <c r="J40" s="66">
        <f t="shared" si="13"/>
        <v>1.2195486111111115E-2</v>
      </c>
      <c r="K40" s="73">
        <f t="shared" si="13"/>
        <v>2</v>
      </c>
      <c r="L40" s="66">
        <f t="shared" si="13"/>
        <v>2.2995254629629633E-2</v>
      </c>
      <c r="M40" s="73">
        <f t="shared" si="13"/>
        <v>2</v>
      </c>
      <c r="N40" s="74">
        <f>N35</f>
        <v>4.3397106481481484E-2</v>
      </c>
      <c r="O40" s="75">
        <f>O35</f>
        <v>1.0656250000000075E-3</v>
      </c>
      <c r="P40" s="76"/>
      <c r="Q40" s="20" t="s">
        <v>18</v>
      </c>
      <c r="R40" s="20"/>
    </row>
    <row r="41" spans="1:18" ht="18.75" customHeight="1" x14ac:dyDescent="0.25">
      <c r="A41" s="64">
        <v>4</v>
      </c>
      <c r="B41" s="26">
        <v>41</v>
      </c>
      <c r="C41" s="26">
        <v>10036100148</v>
      </c>
      <c r="D41" s="27" t="s">
        <v>82</v>
      </c>
      <c r="E41" s="28" t="s">
        <v>83</v>
      </c>
      <c r="F41" s="20" t="s">
        <v>23</v>
      </c>
      <c r="G41" s="29" t="s">
        <v>84</v>
      </c>
      <c r="H41" s="66">
        <v>9.4981481481481479E-3</v>
      </c>
      <c r="I41" s="73">
        <v>5</v>
      </c>
      <c r="J41" s="66">
        <v>1.0612847222222221E-2</v>
      </c>
      <c r="K41" s="73">
        <v>2</v>
      </c>
      <c r="L41" s="66">
        <v>2.0110995370370369E-2</v>
      </c>
      <c r="M41" s="73">
        <v>3</v>
      </c>
      <c r="N41" s="74">
        <f>SUM(L41,L44)</f>
        <v>4.3553124999999998E-2</v>
      </c>
      <c r="O41" s="75">
        <f>N41-$N$23</f>
        <v>1.2216435185185212E-3</v>
      </c>
      <c r="P41" s="76">
        <f t="shared" ref="P41" si="14">$P$19/((N41*24))</f>
        <v>44.007557819712517</v>
      </c>
      <c r="Q41" s="20" t="s">
        <v>23</v>
      </c>
      <c r="R41" s="20"/>
    </row>
    <row r="42" spans="1:18" ht="18.75" customHeight="1" x14ac:dyDescent="0.25">
      <c r="A42" s="64">
        <f>A41</f>
        <v>4</v>
      </c>
      <c r="B42" s="20">
        <v>42</v>
      </c>
      <c r="C42" s="26">
        <v>10034920182</v>
      </c>
      <c r="D42" s="27" t="s">
        <v>85</v>
      </c>
      <c r="E42" s="28" t="s">
        <v>86</v>
      </c>
      <c r="F42" s="20" t="s">
        <v>23</v>
      </c>
      <c r="G42" s="29" t="str">
        <f t="shared" ref="G42:O42" si="15">G41</f>
        <v>Удмуртская Республика</v>
      </c>
      <c r="H42" s="66">
        <f t="shared" si="15"/>
        <v>9.4981481481481479E-3</v>
      </c>
      <c r="I42" s="73">
        <f t="shared" si="15"/>
        <v>5</v>
      </c>
      <c r="J42" s="66">
        <f t="shared" si="15"/>
        <v>1.0612847222222221E-2</v>
      </c>
      <c r="K42" s="73">
        <f t="shared" si="15"/>
        <v>2</v>
      </c>
      <c r="L42" s="66">
        <f t="shared" si="15"/>
        <v>2.0110995370370369E-2</v>
      </c>
      <c r="M42" s="73">
        <f t="shared" si="15"/>
        <v>3</v>
      </c>
      <c r="N42" s="74">
        <f t="shared" si="15"/>
        <v>4.3553124999999998E-2</v>
      </c>
      <c r="O42" s="75">
        <f t="shared" si="15"/>
        <v>1.2216435185185212E-3</v>
      </c>
      <c r="P42" s="76"/>
      <c r="Q42" s="20" t="s">
        <v>23</v>
      </c>
      <c r="R42" s="20"/>
    </row>
    <row r="43" spans="1:18" ht="18.75" customHeight="1" x14ac:dyDescent="0.25">
      <c r="A43" s="64">
        <f>A41</f>
        <v>4</v>
      </c>
      <c r="B43" s="26">
        <v>43</v>
      </c>
      <c r="C43" s="26">
        <v>10013772465</v>
      </c>
      <c r="D43" s="27" t="s">
        <v>87</v>
      </c>
      <c r="E43" s="28" t="s">
        <v>88</v>
      </c>
      <c r="F43" s="20" t="s">
        <v>18</v>
      </c>
      <c r="G43" s="29" t="str">
        <f t="shared" ref="G43:O43" si="16">G41</f>
        <v>Удмуртская Республика</v>
      </c>
      <c r="H43" s="66">
        <f t="shared" si="16"/>
        <v>9.4981481481481479E-3</v>
      </c>
      <c r="I43" s="73">
        <f t="shared" si="16"/>
        <v>5</v>
      </c>
      <c r="J43" s="66">
        <f t="shared" si="16"/>
        <v>1.0612847222222221E-2</v>
      </c>
      <c r="K43" s="73">
        <f t="shared" si="16"/>
        <v>2</v>
      </c>
      <c r="L43" s="66">
        <f t="shared" si="16"/>
        <v>2.0110995370370369E-2</v>
      </c>
      <c r="M43" s="73">
        <f t="shared" si="16"/>
        <v>3</v>
      </c>
      <c r="N43" s="74">
        <f t="shared" si="16"/>
        <v>4.3553124999999998E-2</v>
      </c>
      <c r="O43" s="75">
        <f t="shared" si="16"/>
        <v>1.2216435185185212E-3</v>
      </c>
      <c r="P43" s="76"/>
      <c r="Q43" s="20" t="s">
        <v>23</v>
      </c>
      <c r="R43" s="20"/>
    </row>
    <row r="44" spans="1:18" ht="18.75" customHeight="1" x14ac:dyDescent="0.25">
      <c r="A44" s="64">
        <f>A41</f>
        <v>4</v>
      </c>
      <c r="B44" s="20">
        <v>44</v>
      </c>
      <c r="C44" s="26">
        <v>10034982729</v>
      </c>
      <c r="D44" s="27" t="s">
        <v>89</v>
      </c>
      <c r="E44" s="28" t="s">
        <v>90</v>
      </c>
      <c r="F44" s="20" t="s">
        <v>18</v>
      </c>
      <c r="G44" s="29" t="str">
        <f>G41</f>
        <v>Удмуртская Республика</v>
      </c>
      <c r="H44" s="66">
        <v>1.1024768518518521E-2</v>
      </c>
      <c r="I44" s="73">
        <v>3</v>
      </c>
      <c r="J44" s="66">
        <v>1.2417361111111108E-2</v>
      </c>
      <c r="K44" s="73">
        <v>4</v>
      </c>
      <c r="L44" s="66">
        <v>2.3442129629629629E-2</v>
      </c>
      <c r="M44" s="73">
        <v>4</v>
      </c>
      <c r="N44" s="74">
        <f>N41</f>
        <v>4.3553124999999998E-2</v>
      </c>
      <c r="O44" s="75">
        <f>O41</f>
        <v>1.2216435185185212E-3</v>
      </c>
      <c r="P44" s="76"/>
      <c r="Q44" s="20" t="s">
        <v>23</v>
      </c>
      <c r="R44" s="20"/>
    </row>
    <row r="45" spans="1:18" ht="18.75" customHeight="1" x14ac:dyDescent="0.25">
      <c r="A45" s="64">
        <f>A41</f>
        <v>4</v>
      </c>
      <c r="B45" s="20">
        <v>45</v>
      </c>
      <c r="C45" s="26">
        <v>10009045333</v>
      </c>
      <c r="D45" s="27" t="s">
        <v>91</v>
      </c>
      <c r="E45" s="28" t="s">
        <v>92</v>
      </c>
      <c r="F45" s="20" t="s">
        <v>18</v>
      </c>
      <c r="G45" s="29" t="str">
        <f>G41</f>
        <v>Удмуртская Республика</v>
      </c>
      <c r="H45" s="66">
        <f t="shared" ref="H45:M45" si="17">H44</f>
        <v>1.1024768518518521E-2</v>
      </c>
      <c r="I45" s="73">
        <f t="shared" si="17"/>
        <v>3</v>
      </c>
      <c r="J45" s="66">
        <f t="shared" si="17"/>
        <v>1.2417361111111108E-2</v>
      </c>
      <c r="K45" s="73">
        <f t="shared" si="17"/>
        <v>4</v>
      </c>
      <c r="L45" s="66">
        <f t="shared" si="17"/>
        <v>2.3442129629629629E-2</v>
      </c>
      <c r="M45" s="73">
        <f t="shared" si="17"/>
        <v>4</v>
      </c>
      <c r="N45" s="74">
        <f>N41</f>
        <v>4.3553124999999998E-2</v>
      </c>
      <c r="O45" s="75">
        <f>O41</f>
        <v>1.2216435185185212E-3</v>
      </c>
      <c r="P45" s="76"/>
      <c r="Q45" s="20" t="s">
        <v>23</v>
      </c>
      <c r="R45" s="20"/>
    </row>
    <row r="46" spans="1:18" ht="18.75" customHeight="1" x14ac:dyDescent="0.25">
      <c r="A46" s="64">
        <f>A41</f>
        <v>4</v>
      </c>
      <c r="B46" s="20">
        <v>46</v>
      </c>
      <c r="C46" s="26">
        <v>10010880653</v>
      </c>
      <c r="D46" s="27" t="s">
        <v>93</v>
      </c>
      <c r="E46" s="28" t="s">
        <v>94</v>
      </c>
      <c r="F46" s="20" t="s">
        <v>23</v>
      </c>
      <c r="G46" s="29" t="str">
        <f>G41</f>
        <v>Удмуртская Республика</v>
      </c>
      <c r="H46" s="66">
        <f t="shared" ref="H46:M46" si="18">H44</f>
        <v>1.1024768518518521E-2</v>
      </c>
      <c r="I46" s="73">
        <f t="shared" si="18"/>
        <v>3</v>
      </c>
      <c r="J46" s="66">
        <f t="shared" si="18"/>
        <v>1.2417361111111108E-2</v>
      </c>
      <c r="K46" s="73">
        <f t="shared" si="18"/>
        <v>4</v>
      </c>
      <c r="L46" s="66">
        <f t="shared" si="18"/>
        <v>2.3442129629629629E-2</v>
      </c>
      <c r="M46" s="73">
        <f t="shared" si="18"/>
        <v>4</v>
      </c>
      <c r="N46" s="74">
        <f>N41</f>
        <v>4.3553124999999998E-2</v>
      </c>
      <c r="O46" s="75">
        <f>O41</f>
        <v>1.2216435185185212E-3</v>
      </c>
      <c r="P46" s="76"/>
      <c r="Q46" s="20" t="s">
        <v>23</v>
      </c>
      <c r="R46" s="20"/>
    </row>
    <row r="47" spans="1:18" ht="18.75" customHeight="1" x14ac:dyDescent="0.25">
      <c r="A47" s="64">
        <v>5</v>
      </c>
      <c r="B47" s="26">
        <v>61</v>
      </c>
      <c r="C47" s="26">
        <v>10034907755</v>
      </c>
      <c r="D47" s="27" t="s">
        <v>107</v>
      </c>
      <c r="E47" s="28" t="s">
        <v>108</v>
      </c>
      <c r="F47" s="20" t="s">
        <v>18</v>
      </c>
      <c r="G47" s="29" t="s">
        <v>109</v>
      </c>
      <c r="H47" s="66">
        <v>9.3222222222222213E-3</v>
      </c>
      <c r="I47" s="73">
        <v>3</v>
      </c>
      <c r="J47" s="66">
        <v>1.0831250000000001E-2</v>
      </c>
      <c r="K47" s="73">
        <v>4</v>
      </c>
      <c r="L47" s="66">
        <v>2.0153472222222222E-2</v>
      </c>
      <c r="M47" s="73">
        <v>4</v>
      </c>
      <c r="N47" s="74">
        <f>SUM(L47,L50)</f>
        <v>4.3564699074074072E-2</v>
      </c>
      <c r="O47" s="75">
        <v>1.2332175925925948E-3</v>
      </c>
      <c r="P47" s="76">
        <f t="shared" ref="P47" si="19">$P$19/((N47*24))</f>
        <v>43.995866088910972</v>
      </c>
      <c r="Q47" s="20" t="s">
        <v>23</v>
      </c>
      <c r="R47" s="20"/>
    </row>
    <row r="48" spans="1:18" ht="18.75" customHeight="1" x14ac:dyDescent="0.25">
      <c r="A48" s="64">
        <f>A47</f>
        <v>5</v>
      </c>
      <c r="B48" s="20">
        <v>62</v>
      </c>
      <c r="C48" s="26">
        <v>10095787480</v>
      </c>
      <c r="D48" s="27" t="s">
        <v>110</v>
      </c>
      <c r="E48" s="28" t="s">
        <v>111</v>
      </c>
      <c r="F48" s="20" t="s">
        <v>23</v>
      </c>
      <c r="G48" s="29" t="str">
        <f t="shared" ref="G48:O48" si="20">G47</f>
        <v>Новосибирская область</v>
      </c>
      <c r="H48" s="66">
        <f t="shared" si="20"/>
        <v>9.3222222222222213E-3</v>
      </c>
      <c r="I48" s="73">
        <f t="shared" si="20"/>
        <v>3</v>
      </c>
      <c r="J48" s="66">
        <f t="shared" si="20"/>
        <v>1.0831250000000001E-2</v>
      </c>
      <c r="K48" s="73">
        <f t="shared" si="20"/>
        <v>4</v>
      </c>
      <c r="L48" s="66">
        <f t="shared" si="20"/>
        <v>2.0153472222222222E-2</v>
      </c>
      <c r="M48" s="73">
        <f t="shared" si="20"/>
        <v>4</v>
      </c>
      <c r="N48" s="74">
        <f t="shared" si="20"/>
        <v>4.3564699074074072E-2</v>
      </c>
      <c r="O48" s="75">
        <f t="shared" si="20"/>
        <v>1.2332175925925948E-3</v>
      </c>
      <c r="P48" s="76"/>
      <c r="Q48" s="20" t="s">
        <v>23</v>
      </c>
      <c r="R48" s="20"/>
    </row>
    <row r="49" spans="1:19" ht="18.75" customHeight="1" x14ac:dyDescent="0.25">
      <c r="A49" s="64">
        <f>A47</f>
        <v>5</v>
      </c>
      <c r="B49" s="26">
        <v>63</v>
      </c>
      <c r="C49" s="26">
        <v>10013902104</v>
      </c>
      <c r="D49" s="27" t="s">
        <v>112</v>
      </c>
      <c r="E49" s="28" t="s">
        <v>113</v>
      </c>
      <c r="F49" s="20" t="s">
        <v>23</v>
      </c>
      <c r="G49" s="29" t="str">
        <f t="shared" ref="G49:O49" si="21">G47</f>
        <v>Новосибирская область</v>
      </c>
      <c r="H49" s="66">
        <f t="shared" si="21"/>
        <v>9.3222222222222213E-3</v>
      </c>
      <c r="I49" s="73">
        <f t="shared" si="21"/>
        <v>3</v>
      </c>
      <c r="J49" s="66">
        <f t="shared" si="21"/>
        <v>1.0831250000000001E-2</v>
      </c>
      <c r="K49" s="73">
        <f t="shared" si="21"/>
        <v>4</v>
      </c>
      <c r="L49" s="66">
        <f t="shared" si="21"/>
        <v>2.0153472222222222E-2</v>
      </c>
      <c r="M49" s="73">
        <f t="shared" si="21"/>
        <v>4</v>
      </c>
      <c r="N49" s="74">
        <f t="shared" si="21"/>
        <v>4.3564699074074072E-2</v>
      </c>
      <c r="O49" s="75">
        <f t="shared" si="21"/>
        <v>1.2332175925925948E-3</v>
      </c>
      <c r="P49" s="76"/>
      <c r="Q49" s="20" t="s">
        <v>23</v>
      </c>
      <c r="R49" s="20"/>
    </row>
    <row r="50" spans="1:19" ht="18.75" customHeight="1" x14ac:dyDescent="0.25">
      <c r="A50" s="64">
        <f>A47</f>
        <v>5</v>
      </c>
      <c r="B50" s="20">
        <v>64</v>
      </c>
      <c r="C50" s="26">
        <v>10036085600</v>
      </c>
      <c r="D50" s="27" t="s">
        <v>114</v>
      </c>
      <c r="E50" s="28" t="s">
        <v>115</v>
      </c>
      <c r="F50" s="20" t="s">
        <v>23</v>
      </c>
      <c r="G50" s="29" t="str">
        <f>G47</f>
        <v>Новосибирская область</v>
      </c>
      <c r="H50" s="66"/>
      <c r="I50" s="73"/>
      <c r="J50" s="66"/>
      <c r="K50" s="73"/>
      <c r="L50" s="66">
        <v>2.341122685185185E-2</v>
      </c>
      <c r="M50" s="73">
        <v>3</v>
      </c>
      <c r="N50" s="74">
        <v>4.3564699074074072E-2</v>
      </c>
      <c r="O50" s="75">
        <v>1.2332175925925948E-3</v>
      </c>
      <c r="P50" s="76"/>
      <c r="Q50" s="20" t="s">
        <v>23</v>
      </c>
      <c r="R50" s="20"/>
    </row>
    <row r="51" spans="1:19" ht="18.75" customHeight="1" x14ac:dyDescent="0.25">
      <c r="A51" s="64">
        <f>A47</f>
        <v>5</v>
      </c>
      <c r="B51" s="20">
        <v>65</v>
      </c>
      <c r="C51" s="26">
        <v>10014142984</v>
      </c>
      <c r="D51" s="27" t="s">
        <v>116</v>
      </c>
      <c r="E51" s="28" t="s">
        <v>117</v>
      </c>
      <c r="F51" s="20" t="s">
        <v>18</v>
      </c>
      <c r="G51" s="29" t="str">
        <f>G47</f>
        <v>Новосибирская область</v>
      </c>
      <c r="H51" s="66"/>
      <c r="I51" s="73"/>
      <c r="J51" s="66"/>
      <c r="K51" s="73"/>
      <c r="L51" s="66">
        <v>2.341122685185185E-2</v>
      </c>
      <c r="M51" s="73">
        <v>3</v>
      </c>
      <c r="N51" s="74">
        <v>4.3564699074074072E-2</v>
      </c>
      <c r="O51" s="75">
        <v>1.2332175925925948E-3</v>
      </c>
      <c r="P51" s="76"/>
      <c r="Q51" s="20" t="s">
        <v>23</v>
      </c>
      <c r="R51" s="20"/>
    </row>
    <row r="52" spans="1:19" ht="18.75" customHeight="1" x14ac:dyDescent="0.25">
      <c r="A52" s="64">
        <f>A47</f>
        <v>5</v>
      </c>
      <c r="B52" s="20">
        <v>66</v>
      </c>
      <c r="C52" s="26">
        <v>10009692001</v>
      </c>
      <c r="D52" s="27" t="s">
        <v>118</v>
      </c>
      <c r="E52" s="28" t="s">
        <v>119</v>
      </c>
      <c r="F52" s="20" t="s">
        <v>18</v>
      </c>
      <c r="G52" s="29" t="str">
        <f>G47</f>
        <v>Новосибирская область</v>
      </c>
      <c r="H52" s="66"/>
      <c r="I52" s="73"/>
      <c r="J52" s="66"/>
      <c r="K52" s="73"/>
      <c r="L52" s="66">
        <v>2.341122685185185E-2</v>
      </c>
      <c r="M52" s="73">
        <v>3</v>
      </c>
      <c r="N52" s="74">
        <v>4.3564699074074072E-2</v>
      </c>
      <c r="O52" s="75">
        <v>1.2332175925925948E-3</v>
      </c>
      <c r="P52" s="76"/>
      <c r="Q52" s="20" t="s">
        <v>23</v>
      </c>
      <c r="R52" s="20"/>
    </row>
    <row r="53" spans="1:19" ht="18.75" customHeight="1" x14ac:dyDescent="0.25">
      <c r="A53" s="64">
        <v>6</v>
      </c>
      <c r="B53" s="26">
        <v>71</v>
      </c>
      <c r="C53" s="26">
        <v>10101760761</v>
      </c>
      <c r="D53" s="27" t="s">
        <v>120</v>
      </c>
      <c r="E53" s="28" t="s">
        <v>121</v>
      </c>
      <c r="F53" s="20" t="s">
        <v>23</v>
      </c>
      <c r="G53" s="29" t="s">
        <v>122</v>
      </c>
      <c r="H53" s="66">
        <v>9.9579861111111102E-3</v>
      </c>
      <c r="I53" s="73">
        <v>6</v>
      </c>
      <c r="J53" s="66">
        <v>1.1450694444444446E-2</v>
      </c>
      <c r="K53" s="73">
        <v>6</v>
      </c>
      <c r="L53" s="66">
        <v>2.1408680555555556E-2</v>
      </c>
      <c r="M53" s="73">
        <v>6</v>
      </c>
      <c r="N53" s="74">
        <f>SUM(L53,L56)</f>
        <v>4.5402546296296302E-2</v>
      </c>
      <c r="O53" s="75">
        <v>3.0710648148148251E-3</v>
      </c>
      <c r="P53" s="76">
        <f t="shared" ref="P53" si="22">$P$19/((N53*24))</f>
        <v>42.214959798918109</v>
      </c>
      <c r="Q53" s="20" t="s">
        <v>23</v>
      </c>
      <c r="R53" s="20"/>
      <c r="S53" s="1"/>
    </row>
    <row r="54" spans="1:19" ht="18.75" customHeight="1" x14ac:dyDescent="0.25">
      <c r="A54" s="64">
        <f>A53</f>
        <v>6</v>
      </c>
      <c r="B54" s="20">
        <v>72</v>
      </c>
      <c r="C54" s="26">
        <v>10091882424</v>
      </c>
      <c r="D54" s="27" t="s">
        <v>123</v>
      </c>
      <c r="E54" s="28" t="s">
        <v>124</v>
      </c>
      <c r="F54" s="20" t="s">
        <v>23</v>
      </c>
      <c r="G54" s="29" t="str">
        <f t="shared" ref="G54:O54" si="23">G53</f>
        <v>Хабаровский край</v>
      </c>
      <c r="H54" s="66">
        <f t="shared" si="23"/>
        <v>9.9579861111111102E-3</v>
      </c>
      <c r="I54" s="73">
        <f t="shared" si="23"/>
        <v>6</v>
      </c>
      <c r="J54" s="66">
        <f t="shared" si="23"/>
        <v>1.1450694444444446E-2</v>
      </c>
      <c r="K54" s="73">
        <f t="shared" si="23"/>
        <v>6</v>
      </c>
      <c r="L54" s="66">
        <f t="shared" si="23"/>
        <v>2.1408680555555556E-2</v>
      </c>
      <c r="M54" s="73">
        <f t="shared" si="23"/>
        <v>6</v>
      </c>
      <c r="N54" s="74">
        <f t="shared" si="23"/>
        <v>4.5402546296296302E-2</v>
      </c>
      <c r="O54" s="75">
        <f t="shared" si="23"/>
        <v>3.0710648148148251E-3</v>
      </c>
      <c r="P54" s="76"/>
      <c r="Q54" s="20" t="s">
        <v>23</v>
      </c>
      <c r="R54" s="20"/>
      <c r="S54" s="1"/>
    </row>
    <row r="55" spans="1:19" ht="18.75" customHeight="1" x14ac:dyDescent="0.25">
      <c r="A55" s="64">
        <f>A53</f>
        <v>6</v>
      </c>
      <c r="B55" s="26">
        <v>73</v>
      </c>
      <c r="C55" s="26">
        <v>10036049527</v>
      </c>
      <c r="D55" s="27" t="s">
        <v>125</v>
      </c>
      <c r="E55" s="28" t="s">
        <v>126</v>
      </c>
      <c r="F55" s="20" t="s">
        <v>23</v>
      </c>
      <c r="G55" s="29" t="str">
        <f t="shared" ref="G55:O55" si="24">G53</f>
        <v>Хабаровский край</v>
      </c>
      <c r="H55" s="66">
        <f t="shared" si="24"/>
        <v>9.9579861111111102E-3</v>
      </c>
      <c r="I55" s="73">
        <f t="shared" si="24"/>
        <v>6</v>
      </c>
      <c r="J55" s="66">
        <f t="shared" si="24"/>
        <v>1.1450694444444446E-2</v>
      </c>
      <c r="K55" s="73">
        <f t="shared" si="24"/>
        <v>6</v>
      </c>
      <c r="L55" s="66">
        <f t="shared" si="24"/>
        <v>2.1408680555555556E-2</v>
      </c>
      <c r="M55" s="73">
        <f t="shared" si="24"/>
        <v>6</v>
      </c>
      <c r="N55" s="74">
        <f t="shared" si="24"/>
        <v>4.5402546296296302E-2</v>
      </c>
      <c r="O55" s="75">
        <f t="shared" si="24"/>
        <v>3.0710648148148251E-3</v>
      </c>
      <c r="P55" s="76"/>
      <c r="Q55" s="20" t="s">
        <v>23</v>
      </c>
      <c r="R55" s="20"/>
      <c r="S55" s="1"/>
    </row>
    <row r="56" spans="1:19" ht="18.75" customHeight="1" x14ac:dyDescent="0.25">
      <c r="A56" s="64">
        <f>A53</f>
        <v>6</v>
      </c>
      <c r="B56" s="20">
        <v>74</v>
      </c>
      <c r="C56" s="26">
        <v>10034989193</v>
      </c>
      <c r="D56" s="27" t="s">
        <v>127</v>
      </c>
      <c r="E56" s="28" t="s">
        <v>128</v>
      </c>
      <c r="F56" s="20" t="s">
        <v>18</v>
      </c>
      <c r="G56" s="29" t="str">
        <f>G53</f>
        <v>Хабаровский край</v>
      </c>
      <c r="H56" s="66">
        <v>1.1117361111111109E-2</v>
      </c>
      <c r="I56" s="73">
        <v>4</v>
      </c>
      <c r="J56" s="66">
        <v>1.2876504629629637E-2</v>
      </c>
      <c r="K56" s="73">
        <v>5</v>
      </c>
      <c r="L56" s="66">
        <v>2.3993865740740746E-2</v>
      </c>
      <c r="M56" s="73">
        <v>6</v>
      </c>
      <c r="N56" s="74">
        <f>N53</f>
        <v>4.5402546296296302E-2</v>
      </c>
      <c r="O56" s="75">
        <f>O53</f>
        <v>3.0710648148148251E-3</v>
      </c>
      <c r="P56" s="76"/>
      <c r="Q56" s="20" t="s">
        <v>23</v>
      </c>
      <c r="R56" s="20"/>
      <c r="S56" s="1"/>
    </row>
    <row r="57" spans="1:19" ht="18.75" customHeight="1" x14ac:dyDescent="0.25">
      <c r="A57" s="64">
        <f>A53</f>
        <v>6</v>
      </c>
      <c r="B57" s="20">
        <v>75</v>
      </c>
      <c r="C57" s="26">
        <v>10091997915</v>
      </c>
      <c r="D57" s="27" t="s">
        <v>129</v>
      </c>
      <c r="E57" s="28" t="s">
        <v>130</v>
      </c>
      <c r="F57" s="20" t="s">
        <v>18</v>
      </c>
      <c r="G57" s="29" t="str">
        <f>G53</f>
        <v>Хабаровский край</v>
      </c>
      <c r="H57" s="66">
        <f t="shared" ref="H57:M57" si="25">H56</f>
        <v>1.1117361111111109E-2</v>
      </c>
      <c r="I57" s="73">
        <f t="shared" si="25"/>
        <v>4</v>
      </c>
      <c r="J57" s="66">
        <f t="shared" si="25"/>
        <v>1.2876504629629637E-2</v>
      </c>
      <c r="K57" s="73">
        <f t="shared" si="25"/>
        <v>5</v>
      </c>
      <c r="L57" s="66">
        <f t="shared" si="25"/>
        <v>2.3993865740740746E-2</v>
      </c>
      <c r="M57" s="73">
        <f t="shared" si="25"/>
        <v>6</v>
      </c>
      <c r="N57" s="74">
        <f>N53</f>
        <v>4.5402546296296302E-2</v>
      </c>
      <c r="O57" s="75">
        <f>O53</f>
        <v>3.0710648148148251E-3</v>
      </c>
      <c r="P57" s="76"/>
      <c r="Q57" s="20" t="s">
        <v>23</v>
      </c>
      <c r="R57" s="20"/>
      <c r="S57" s="1"/>
    </row>
    <row r="58" spans="1:19" ht="18.75" customHeight="1" x14ac:dyDescent="0.25">
      <c r="A58" s="64">
        <f>A53</f>
        <v>6</v>
      </c>
      <c r="B58" s="20">
        <v>76</v>
      </c>
      <c r="C58" s="26">
        <v>10010674226</v>
      </c>
      <c r="D58" s="27" t="s">
        <v>131</v>
      </c>
      <c r="E58" s="28" t="s">
        <v>132</v>
      </c>
      <c r="F58" s="20" t="s">
        <v>18</v>
      </c>
      <c r="G58" s="29" t="str">
        <f>G53</f>
        <v>Хабаровский край</v>
      </c>
      <c r="H58" s="66">
        <f t="shared" ref="H58:M58" si="26">H56</f>
        <v>1.1117361111111109E-2</v>
      </c>
      <c r="I58" s="73">
        <f t="shared" si="26"/>
        <v>4</v>
      </c>
      <c r="J58" s="66">
        <f t="shared" si="26"/>
        <v>1.2876504629629637E-2</v>
      </c>
      <c r="K58" s="73">
        <f t="shared" si="26"/>
        <v>5</v>
      </c>
      <c r="L58" s="66">
        <f t="shared" si="26"/>
        <v>2.3993865740740746E-2</v>
      </c>
      <c r="M58" s="73">
        <f t="shared" si="26"/>
        <v>6</v>
      </c>
      <c r="N58" s="74">
        <f>N53</f>
        <v>4.5402546296296302E-2</v>
      </c>
      <c r="O58" s="75">
        <f>O53</f>
        <v>3.0710648148148251E-3</v>
      </c>
      <c r="P58" s="76"/>
      <c r="Q58" s="20" t="s">
        <v>23</v>
      </c>
      <c r="R58" s="20"/>
      <c r="S58" s="1"/>
    </row>
    <row r="59" spans="1:19" ht="18.75" customHeight="1" x14ac:dyDescent="0.25">
      <c r="A59" s="64" t="s">
        <v>42</v>
      </c>
      <c r="B59" s="26">
        <v>21</v>
      </c>
      <c r="C59" s="26">
        <v>10006886576</v>
      </c>
      <c r="D59" s="27" t="s">
        <v>56</v>
      </c>
      <c r="E59" s="28" t="s">
        <v>57</v>
      </c>
      <c r="F59" s="20" t="s">
        <v>24</v>
      </c>
      <c r="G59" s="29" t="s">
        <v>58</v>
      </c>
      <c r="H59" s="66"/>
      <c r="I59" s="73"/>
      <c r="J59" s="66"/>
      <c r="K59" s="73"/>
      <c r="L59" s="66"/>
      <c r="M59" s="73"/>
      <c r="N59" s="74"/>
      <c r="O59" s="75"/>
      <c r="P59" s="76"/>
      <c r="Q59" s="20"/>
      <c r="R59" s="20"/>
    </row>
    <row r="60" spans="1:19" ht="18.75" customHeight="1" x14ac:dyDescent="0.25">
      <c r="A60" s="64" t="str">
        <f>A59</f>
        <v>НС</v>
      </c>
      <c r="B60" s="20">
        <v>22</v>
      </c>
      <c r="C60" s="26">
        <v>10015266568</v>
      </c>
      <c r="D60" s="27" t="s">
        <v>59</v>
      </c>
      <c r="E60" s="28" t="s">
        <v>60</v>
      </c>
      <c r="F60" s="20" t="s">
        <v>18</v>
      </c>
      <c r="G60" s="29" t="str">
        <f>G59</f>
        <v>Москва</v>
      </c>
      <c r="H60" s="66"/>
      <c r="I60" s="73"/>
      <c r="J60" s="66"/>
      <c r="K60" s="73"/>
      <c r="L60" s="66"/>
      <c r="M60" s="73"/>
      <c r="N60" s="74"/>
      <c r="O60" s="75"/>
      <c r="P60" s="76"/>
      <c r="Q60" s="20"/>
      <c r="R60" s="20"/>
    </row>
    <row r="61" spans="1:19" ht="18.75" customHeight="1" x14ac:dyDescent="0.25">
      <c r="A61" s="64" t="str">
        <f>A59</f>
        <v>НС</v>
      </c>
      <c r="B61" s="26">
        <v>23</v>
      </c>
      <c r="C61" s="26">
        <v>10005408742</v>
      </c>
      <c r="D61" s="27" t="s">
        <v>61</v>
      </c>
      <c r="E61" s="28" t="s">
        <v>62</v>
      </c>
      <c r="F61" s="20" t="s">
        <v>15</v>
      </c>
      <c r="G61" s="29" t="str">
        <f>G59</f>
        <v>Москва</v>
      </c>
      <c r="H61" s="66"/>
      <c r="I61" s="73"/>
      <c r="J61" s="66"/>
      <c r="K61" s="73"/>
      <c r="L61" s="66"/>
      <c r="M61" s="73"/>
      <c r="N61" s="74"/>
      <c r="O61" s="75"/>
      <c r="P61" s="76"/>
      <c r="Q61" s="20"/>
      <c r="R61" s="20"/>
    </row>
    <row r="62" spans="1:19" ht="18.75" customHeight="1" x14ac:dyDescent="0.25">
      <c r="A62" s="64" t="str">
        <f>A59</f>
        <v>НС</v>
      </c>
      <c r="B62" s="20">
        <v>24</v>
      </c>
      <c r="C62" s="26">
        <v>10007739974</v>
      </c>
      <c r="D62" s="27" t="s">
        <v>63</v>
      </c>
      <c r="E62" s="28" t="s">
        <v>64</v>
      </c>
      <c r="F62" s="20" t="s">
        <v>15</v>
      </c>
      <c r="G62" s="29" t="str">
        <f>G59</f>
        <v>Москва</v>
      </c>
      <c r="H62" s="66"/>
      <c r="I62" s="73"/>
      <c r="J62" s="66"/>
      <c r="K62" s="73"/>
      <c r="L62" s="66"/>
      <c r="M62" s="73"/>
      <c r="N62" s="74"/>
      <c r="O62" s="75"/>
      <c r="P62" s="76"/>
      <c r="Q62" s="20"/>
      <c r="R62" s="20"/>
    </row>
    <row r="63" spans="1:19" ht="18.75" customHeight="1" x14ac:dyDescent="0.25">
      <c r="A63" s="64" t="str">
        <f>A59</f>
        <v>НС</v>
      </c>
      <c r="B63" s="20">
        <v>25</v>
      </c>
      <c r="C63" s="26">
        <v>10015267578</v>
      </c>
      <c r="D63" s="27" t="s">
        <v>65</v>
      </c>
      <c r="E63" s="28" t="s">
        <v>66</v>
      </c>
      <c r="F63" s="20" t="s">
        <v>18</v>
      </c>
      <c r="G63" s="29" t="str">
        <f>G59</f>
        <v>Москва</v>
      </c>
      <c r="H63" s="66"/>
      <c r="I63" s="73"/>
      <c r="J63" s="66"/>
      <c r="K63" s="73"/>
      <c r="L63" s="66"/>
      <c r="M63" s="73"/>
      <c r="N63" s="74"/>
      <c r="O63" s="75"/>
      <c r="P63" s="76"/>
      <c r="Q63" s="20"/>
      <c r="R63" s="20"/>
    </row>
    <row r="64" spans="1:19" ht="18.75" customHeight="1" x14ac:dyDescent="0.25">
      <c r="A64" s="64" t="str">
        <f>A59</f>
        <v>НС</v>
      </c>
      <c r="B64" s="20">
        <v>26</v>
      </c>
      <c r="C64" s="26">
        <v>10009044828</v>
      </c>
      <c r="D64" s="27" t="s">
        <v>67</v>
      </c>
      <c r="E64" s="28" t="s">
        <v>68</v>
      </c>
      <c r="F64" s="20" t="s">
        <v>18</v>
      </c>
      <c r="G64" s="29" t="str">
        <f>G59</f>
        <v>Москва</v>
      </c>
      <c r="H64" s="66"/>
      <c r="I64" s="73"/>
      <c r="J64" s="66"/>
      <c r="K64" s="73"/>
      <c r="L64" s="66"/>
      <c r="M64" s="73"/>
      <c r="N64" s="74"/>
      <c r="O64" s="75"/>
      <c r="P64" s="76"/>
      <c r="Q64" s="20"/>
      <c r="R64" s="20"/>
    </row>
    <row r="65" spans="1:19" ht="18.75" hidden="1" customHeight="1" x14ac:dyDescent="0.25">
      <c r="A65" s="64"/>
      <c r="B65" s="26"/>
      <c r="C65" s="26"/>
      <c r="D65" s="27"/>
      <c r="E65" s="28"/>
      <c r="F65" s="20"/>
      <c r="G65" s="29"/>
      <c r="H65" s="66"/>
      <c r="I65" s="73"/>
      <c r="J65" s="66"/>
      <c r="K65" s="73"/>
      <c r="L65" s="66"/>
      <c r="M65" s="73"/>
      <c r="N65" s="74"/>
      <c r="O65" s="75"/>
      <c r="P65" s="76"/>
      <c r="Q65" s="20"/>
      <c r="R65" s="20"/>
      <c r="S65" s="17"/>
    </row>
    <row r="66" spans="1:19" ht="18.75" hidden="1" customHeight="1" x14ac:dyDescent="0.25">
      <c r="A66" s="64"/>
      <c r="C66" s="26"/>
      <c r="D66" s="27"/>
      <c r="E66" s="28"/>
      <c r="F66" s="20"/>
      <c r="G66" s="29"/>
      <c r="H66" s="66"/>
      <c r="I66" s="73"/>
      <c r="J66" s="66"/>
      <c r="K66" s="73"/>
      <c r="L66" s="66"/>
      <c r="M66" s="73"/>
      <c r="N66" s="74"/>
      <c r="O66" s="75"/>
      <c r="P66" s="76"/>
      <c r="Q66" s="20"/>
      <c r="R66" s="20"/>
      <c r="S66" s="17"/>
    </row>
    <row r="67" spans="1:19" ht="18.75" hidden="1" customHeight="1" x14ac:dyDescent="0.25">
      <c r="A67" s="64"/>
      <c r="B67" s="26"/>
      <c r="C67" s="26"/>
      <c r="D67" s="27"/>
      <c r="E67" s="28"/>
      <c r="F67" s="20"/>
      <c r="G67" s="29"/>
      <c r="H67" s="66"/>
      <c r="I67" s="73"/>
      <c r="J67" s="66"/>
      <c r="K67" s="73"/>
      <c r="L67" s="66"/>
      <c r="M67" s="73"/>
      <c r="N67" s="74"/>
      <c r="O67" s="75"/>
      <c r="P67" s="76"/>
      <c r="Q67" s="20"/>
      <c r="R67" s="20"/>
      <c r="S67" s="17"/>
    </row>
    <row r="68" spans="1:19" ht="18.75" hidden="1" customHeight="1" x14ac:dyDescent="0.25">
      <c r="A68" s="64"/>
      <c r="C68" s="26"/>
      <c r="D68" s="27"/>
      <c r="E68" s="28"/>
      <c r="F68" s="20"/>
      <c r="G68" s="29"/>
      <c r="H68" s="66"/>
      <c r="I68" s="73"/>
      <c r="J68" s="66"/>
      <c r="K68" s="73"/>
      <c r="L68" s="66"/>
      <c r="M68" s="73"/>
      <c r="N68" s="74"/>
      <c r="O68" s="75"/>
      <c r="P68" s="76"/>
      <c r="Q68" s="20"/>
      <c r="R68" s="20"/>
      <c r="S68" s="17"/>
    </row>
    <row r="69" spans="1:19" ht="18.75" hidden="1" customHeight="1" x14ac:dyDescent="0.25">
      <c r="A69" s="64"/>
      <c r="C69" s="26"/>
      <c r="D69" s="27"/>
      <c r="E69" s="28"/>
      <c r="F69" s="20"/>
      <c r="G69" s="29"/>
      <c r="H69" s="66"/>
      <c r="I69" s="73"/>
      <c r="J69" s="66"/>
      <c r="K69" s="73"/>
      <c r="L69" s="66"/>
      <c r="M69" s="73"/>
      <c r="N69" s="74"/>
      <c r="O69" s="75"/>
      <c r="P69" s="76"/>
      <c r="Q69" s="20"/>
      <c r="R69" s="20"/>
      <c r="S69" s="17"/>
    </row>
    <row r="70" spans="1:19" ht="18.75" hidden="1" customHeight="1" x14ac:dyDescent="0.25">
      <c r="A70" s="64"/>
      <c r="C70" s="26"/>
      <c r="D70" s="27"/>
      <c r="E70" s="28"/>
      <c r="F70" s="20"/>
      <c r="G70" s="29"/>
      <c r="H70" s="66"/>
      <c r="I70" s="73"/>
      <c r="J70" s="66"/>
      <c r="K70" s="73"/>
      <c r="L70" s="66"/>
      <c r="M70" s="73"/>
      <c r="N70" s="74"/>
      <c r="O70" s="75"/>
      <c r="P70" s="76"/>
      <c r="Q70" s="20"/>
      <c r="R70" s="20"/>
      <c r="S70" s="17"/>
    </row>
    <row r="71" spans="1:19" ht="15.6" hidden="1" x14ac:dyDescent="0.25">
      <c r="A71" s="64"/>
      <c r="B71" s="26"/>
      <c r="C71" s="26"/>
      <c r="D71" s="27"/>
      <c r="E71" s="28"/>
      <c r="F71" s="20"/>
      <c r="G71" s="29"/>
      <c r="H71" s="66"/>
      <c r="I71" s="73"/>
      <c r="J71" s="66"/>
      <c r="K71" s="73"/>
      <c r="L71" s="66"/>
      <c r="M71" s="73"/>
      <c r="N71" s="74"/>
      <c r="O71" s="75"/>
      <c r="P71" s="76"/>
      <c r="Q71" s="20"/>
      <c r="R71" s="20"/>
      <c r="S71" s="17"/>
    </row>
    <row r="72" spans="1:19" s="4" customFormat="1" ht="18.75" hidden="1" customHeight="1" x14ac:dyDescent="0.25">
      <c r="A72" s="64"/>
      <c r="B72" s="20"/>
      <c r="C72" s="26"/>
      <c r="D72" s="27"/>
      <c r="E72" s="28"/>
      <c r="F72" s="20"/>
      <c r="G72" s="29"/>
      <c r="H72" s="66"/>
      <c r="I72" s="73"/>
      <c r="J72" s="66"/>
      <c r="K72" s="73"/>
      <c r="L72" s="66"/>
      <c r="M72" s="73"/>
      <c r="N72" s="74"/>
      <c r="O72" s="75"/>
      <c r="P72" s="76"/>
      <c r="Q72" s="20"/>
      <c r="R72" s="20"/>
      <c r="S72" s="17"/>
    </row>
    <row r="73" spans="1:19" s="4" customFormat="1" ht="18.75" hidden="1" customHeight="1" x14ac:dyDescent="0.25">
      <c r="A73" s="64"/>
      <c r="B73" s="26"/>
      <c r="C73" s="26"/>
      <c r="D73" s="27"/>
      <c r="E73" s="28"/>
      <c r="F73" s="20"/>
      <c r="G73" s="29"/>
      <c r="H73" s="66"/>
      <c r="I73" s="73"/>
      <c r="J73" s="66"/>
      <c r="K73" s="73"/>
      <c r="L73" s="66"/>
      <c r="M73" s="73"/>
      <c r="N73" s="74"/>
      <c r="O73" s="75"/>
      <c r="P73" s="76"/>
      <c r="Q73" s="20"/>
      <c r="R73" s="20"/>
      <c r="S73" s="17"/>
    </row>
    <row r="74" spans="1:19" s="4" customFormat="1" ht="18.75" hidden="1" customHeight="1" x14ac:dyDescent="0.25">
      <c r="A74" s="64"/>
      <c r="B74" s="20"/>
      <c r="C74" s="26"/>
      <c r="D74" s="27"/>
      <c r="E74" s="28"/>
      <c r="F74" s="20"/>
      <c r="G74" s="29"/>
      <c r="H74" s="66"/>
      <c r="I74" s="73"/>
      <c r="J74" s="66"/>
      <c r="K74" s="73"/>
      <c r="L74" s="66"/>
      <c r="M74" s="73"/>
      <c r="N74" s="74"/>
      <c r="O74" s="75"/>
      <c r="P74" s="76"/>
      <c r="Q74" s="20"/>
      <c r="R74" s="20"/>
      <c r="S74" s="17"/>
    </row>
    <row r="75" spans="1:19" s="4" customFormat="1" ht="18.75" hidden="1" customHeight="1" x14ac:dyDescent="0.25">
      <c r="A75" s="64"/>
      <c r="B75" s="20"/>
      <c r="C75" s="26"/>
      <c r="D75" s="27"/>
      <c r="E75" s="28"/>
      <c r="F75" s="20"/>
      <c r="G75" s="29"/>
      <c r="H75" s="66"/>
      <c r="I75" s="73"/>
      <c r="J75" s="66"/>
      <c r="K75" s="73"/>
      <c r="L75" s="66"/>
      <c r="M75" s="73"/>
      <c r="N75" s="74"/>
      <c r="O75" s="75"/>
      <c r="P75" s="76"/>
      <c r="Q75" s="20"/>
      <c r="R75" s="20"/>
      <c r="S75" s="17"/>
    </row>
    <row r="76" spans="1:19" s="4" customFormat="1" ht="18.75" hidden="1" customHeight="1" x14ac:dyDescent="0.25">
      <c r="A76" s="64"/>
      <c r="B76" s="20"/>
      <c r="C76" s="26"/>
      <c r="D76" s="27"/>
      <c r="E76" s="28"/>
      <c r="F76" s="20"/>
      <c r="G76" s="29"/>
      <c r="H76" s="66"/>
      <c r="I76" s="73"/>
      <c r="J76" s="66"/>
      <c r="K76" s="73"/>
      <c r="L76" s="66"/>
      <c r="M76" s="73"/>
      <c r="N76" s="74"/>
      <c r="O76" s="75"/>
      <c r="P76" s="76"/>
      <c r="Q76" s="20"/>
      <c r="R76" s="20"/>
      <c r="S76" s="17"/>
    </row>
    <row r="77" spans="1:19" s="4" customFormat="1" ht="18.75" hidden="1" customHeight="1" x14ac:dyDescent="0.25">
      <c r="A77" s="64"/>
      <c r="B77" s="26"/>
      <c r="C77" s="26"/>
      <c r="D77" s="27"/>
      <c r="E77" s="28"/>
      <c r="F77" s="20"/>
      <c r="G77" s="29"/>
      <c r="H77" s="66"/>
      <c r="I77" s="73"/>
      <c r="J77" s="66"/>
      <c r="K77" s="73"/>
      <c r="L77" s="66"/>
      <c r="M77" s="73"/>
      <c r="N77" s="74"/>
      <c r="O77" s="75"/>
      <c r="P77" s="76"/>
      <c r="Q77" s="20"/>
      <c r="R77" s="20"/>
      <c r="S77" s="17"/>
    </row>
    <row r="78" spans="1:19" s="4" customFormat="1" ht="18" hidden="1" x14ac:dyDescent="0.25">
      <c r="A78" s="64"/>
      <c r="B78" s="20"/>
      <c r="C78" s="26"/>
      <c r="D78" s="27"/>
      <c r="E78" s="28"/>
      <c r="F78" s="20"/>
      <c r="G78" s="29"/>
      <c r="H78" s="66"/>
      <c r="I78" s="73"/>
      <c r="J78" s="66"/>
      <c r="K78" s="73"/>
      <c r="L78" s="66"/>
      <c r="M78" s="73"/>
      <c r="N78" s="74"/>
      <c r="O78" s="75"/>
      <c r="P78" s="76"/>
      <c r="Q78" s="20"/>
      <c r="R78" s="20"/>
      <c r="S78" s="17"/>
    </row>
    <row r="79" spans="1:19" ht="18.75" hidden="1" customHeight="1" x14ac:dyDescent="0.25">
      <c r="A79" s="64"/>
      <c r="B79" s="26"/>
      <c r="C79" s="26"/>
      <c r="D79" s="27"/>
      <c r="E79" s="28"/>
      <c r="F79" s="20"/>
      <c r="G79" s="29"/>
      <c r="H79" s="66"/>
      <c r="I79" s="73"/>
      <c r="J79" s="66"/>
      <c r="K79" s="73"/>
      <c r="L79" s="66"/>
      <c r="M79" s="73"/>
      <c r="N79" s="74"/>
      <c r="O79" s="75"/>
      <c r="P79" s="76"/>
      <c r="Q79" s="20"/>
      <c r="R79" s="20"/>
      <c r="S79" s="17"/>
    </row>
    <row r="80" spans="1:19" ht="18.75" hidden="1" customHeight="1" x14ac:dyDescent="0.25">
      <c r="A80" s="64"/>
      <c r="C80" s="26"/>
      <c r="D80" s="27"/>
      <c r="E80" s="28"/>
      <c r="F80" s="20"/>
      <c r="G80" s="29"/>
      <c r="H80" s="66"/>
      <c r="I80" s="73"/>
      <c r="J80" s="66"/>
      <c r="K80" s="73"/>
      <c r="L80" s="66"/>
      <c r="M80" s="73"/>
      <c r="N80" s="74"/>
      <c r="O80" s="75"/>
      <c r="P80" s="76"/>
      <c r="Q80" s="20"/>
      <c r="R80" s="20"/>
      <c r="S80" s="17"/>
    </row>
    <row r="81" spans="1:19" ht="18.75" hidden="1" customHeight="1" x14ac:dyDescent="0.25">
      <c r="A81" s="64"/>
      <c r="C81" s="26"/>
      <c r="D81" s="27"/>
      <c r="E81" s="28"/>
      <c r="F81" s="20"/>
      <c r="G81" s="29"/>
      <c r="H81" s="66"/>
      <c r="I81" s="73"/>
      <c r="J81" s="66"/>
      <c r="K81" s="73"/>
      <c r="L81" s="66"/>
      <c r="M81" s="73"/>
      <c r="N81" s="74"/>
      <c r="O81" s="75"/>
      <c r="P81" s="76"/>
      <c r="Q81" s="20"/>
      <c r="R81" s="20"/>
      <c r="S81" s="17"/>
    </row>
    <row r="82" spans="1:19" ht="18.75" hidden="1" customHeight="1" x14ac:dyDescent="0.25">
      <c r="A82" s="64"/>
      <c r="C82" s="26"/>
      <c r="D82" s="27"/>
      <c r="E82" s="28"/>
      <c r="F82" s="20"/>
      <c r="G82" s="29"/>
      <c r="H82" s="66"/>
      <c r="I82" s="73"/>
      <c r="J82" s="66"/>
      <c r="K82" s="73"/>
      <c r="L82" s="66"/>
      <c r="M82" s="73"/>
      <c r="N82" s="74"/>
      <c r="O82" s="75"/>
      <c r="P82" s="76"/>
      <c r="Q82" s="20"/>
      <c r="R82" s="20"/>
      <c r="S82" s="17"/>
    </row>
    <row r="83" spans="1:19" ht="18.75" hidden="1" customHeight="1" x14ac:dyDescent="0.25">
      <c r="A83" s="64"/>
      <c r="B83" s="26"/>
      <c r="C83" s="26"/>
      <c r="D83" s="27"/>
      <c r="E83" s="28"/>
      <c r="F83" s="20"/>
      <c r="G83" s="29"/>
      <c r="H83" s="66"/>
      <c r="I83" s="73"/>
      <c r="J83" s="66"/>
      <c r="K83" s="73"/>
      <c r="L83" s="66"/>
      <c r="M83" s="73"/>
      <c r="N83" s="74"/>
      <c r="O83" s="75"/>
      <c r="P83" s="76"/>
      <c r="Q83" s="20"/>
      <c r="R83" s="20"/>
      <c r="S83" s="17"/>
    </row>
    <row r="84" spans="1:19" ht="18.75" hidden="1" customHeight="1" x14ac:dyDescent="0.25">
      <c r="A84" s="64"/>
      <c r="C84" s="26"/>
      <c r="D84" s="27"/>
      <c r="E84" s="28"/>
      <c r="F84" s="20"/>
      <c r="G84" s="29"/>
      <c r="H84" s="66"/>
      <c r="I84" s="73"/>
      <c r="J84" s="66"/>
      <c r="K84" s="73"/>
      <c r="L84" s="66"/>
      <c r="M84" s="73"/>
      <c r="N84" s="74"/>
      <c r="O84" s="75"/>
      <c r="P84" s="76"/>
      <c r="Q84" s="20"/>
      <c r="R84" s="20"/>
      <c r="S84" s="17"/>
    </row>
    <row r="85" spans="1:19" ht="15.6" hidden="1" x14ac:dyDescent="0.25">
      <c r="A85" s="64"/>
      <c r="B85" s="26"/>
      <c r="C85" s="26"/>
      <c r="D85" s="27"/>
      <c r="E85" s="28"/>
      <c r="F85" s="20"/>
      <c r="G85" s="29"/>
      <c r="H85" s="66"/>
      <c r="I85" s="73"/>
      <c r="J85" s="66"/>
      <c r="K85" s="73"/>
      <c r="L85" s="66"/>
      <c r="M85" s="73"/>
      <c r="N85" s="74"/>
      <c r="O85" s="75"/>
      <c r="P85" s="76"/>
      <c r="Q85" s="20"/>
      <c r="R85" s="20"/>
      <c r="S85" s="17"/>
    </row>
    <row r="86" spans="1:19" ht="18.75" hidden="1" customHeight="1" x14ac:dyDescent="0.25">
      <c r="A86" s="64"/>
      <c r="C86" s="26"/>
      <c r="D86" s="27"/>
      <c r="E86" s="28"/>
      <c r="F86" s="20"/>
      <c r="G86" s="29"/>
      <c r="H86" s="66"/>
      <c r="I86" s="73"/>
      <c r="J86" s="66"/>
      <c r="K86" s="73"/>
      <c r="L86" s="66"/>
      <c r="M86" s="73"/>
      <c r="N86" s="74"/>
      <c r="O86" s="75"/>
      <c r="P86" s="76"/>
      <c r="Q86" s="20"/>
      <c r="R86" s="20"/>
      <c r="S86" s="17"/>
    </row>
    <row r="87" spans="1:19" ht="18.75" hidden="1" customHeight="1" x14ac:dyDescent="0.25">
      <c r="A87" s="64"/>
      <c r="C87" s="26"/>
      <c r="D87" s="27"/>
      <c r="E87" s="28"/>
      <c r="F87" s="20"/>
      <c r="G87" s="29"/>
      <c r="H87" s="66"/>
      <c r="I87" s="73"/>
      <c r="J87" s="66"/>
      <c r="K87" s="73"/>
      <c r="L87" s="66"/>
      <c r="M87" s="73"/>
      <c r="N87" s="74"/>
      <c r="O87" s="75"/>
      <c r="P87" s="76"/>
      <c r="Q87" s="20"/>
      <c r="R87" s="20"/>
      <c r="S87" s="17"/>
    </row>
    <row r="88" spans="1:19" ht="18.75" hidden="1" customHeight="1" x14ac:dyDescent="0.25">
      <c r="A88" s="64"/>
      <c r="C88" s="26"/>
      <c r="D88" s="27"/>
      <c r="E88" s="28"/>
      <c r="F88" s="20"/>
      <c r="G88" s="29"/>
      <c r="H88" s="66"/>
      <c r="I88" s="73"/>
      <c r="J88" s="66"/>
      <c r="K88" s="73"/>
      <c r="L88" s="66"/>
      <c r="M88" s="73"/>
      <c r="N88" s="74"/>
      <c r="O88" s="75"/>
      <c r="P88" s="76"/>
      <c r="Q88" s="20"/>
      <c r="R88" s="20"/>
      <c r="S88" s="17"/>
    </row>
    <row r="89" spans="1:19" ht="18.75" hidden="1" customHeight="1" x14ac:dyDescent="0.25">
      <c r="A89" s="64"/>
      <c r="B89" s="26"/>
      <c r="C89" s="26"/>
      <c r="D89" s="27"/>
      <c r="E89" s="28"/>
      <c r="F89" s="20"/>
      <c r="G89" s="29"/>
      <c r="H89" s="66"/>
      <c r="I89" s="73"/>
      <c r="J89" s="66"/>
      <c r="K89" s="73"/>
      <c r="L89" s="66"/>
      <c r="M89" s="73"/>
      <c r="N89" s="74"/>
      <c r="O89" s="75"/>
      <c r="P89" s="76"/>
      <c r="Q89" s="20"/>
      <c r="R89" s="20"/>
      <c r="S89" s="17"/>
    </row>
    <row r="90" spans="1:19" ht="18.75" hidden="1" customHeight="1" x14ac:dyDescent="0.25">
      <c r="A90" s="64"/>
      <c r="C90" s="26"/>
      <c r="D90" s="27"/>
      <c r="E90" s="28"/>
      <c r="F90" s="20"/>
      <c r="G90" s="29"/>
      <c r="H90" s="66"/>
      <c r="I90" s="73"/>
      <c r="J90" s="66"/>
      <c r="K90" s="73"/>
      <c r="L90" s="66"/>
      <c r="M90" s="73"/>
      <c r="N90" s="74"/>
      <c r="O90" s="75"/>
      <c r="P90" s="76"/>
      <c r="Q90" s="20"/>
      <c r="R90" s="20"/>
      <c r="S90" s="17"/>
    </row>
    <row r="91" spans="1:19" ht="18.75" hidden="1" customHeight="1" x14ac:dyDescent="0.25">
      <c r="A91" s="64"/>
      <c r="B91" s="26"/>
      <c r="C91" s="26"/>
      <c r="D91" s="27"/>
      <c r="E91" s="28"/>
      <c r="F91" s="20"/>
      <c r="G91" s="29"/>
      <c r="H91" s="66"/>
      <c r="I91" s="73"/>
      <c r="J91" s="66"/>
      <c r="K91" s="73"/>
      <c r="L91" s="66"/>
      <c r="M91" s="73"/>
      <c r="N91" s="74"/>
      <c r="O91" s="75"/>
      <c r="P91" s="76"/>
      <c r="Q91" s="20"/>
      <c r="R91" s="20"/>
      <c r="S91" s="17"/>
    </row>
    <row r="92" spans="1:19" ht="15.6" hidden="1" x14ac:dyDescent="0.25">
      <c r="A92" s="64"/>
      <c r="C92" s="26"/>
      <c r="D92" s="27"/>
      <c r="E92" s="28"/>
      <c r="F92" s="20"/>
      <c r="G92" s="29"/>
      <c r="H92" s="66"/>
      <c r="I92" s="73"/>
      <c r="J92" s="66"/>
      <c r="K92" s="73"/>
      <c r="L92" s="66"/>
      <c r="M92" s="73"/>
      <c r="N92" s="74"/>
      <c r="O92" s="75"/>
      <c r="P92" s="76"/>
      <c r="Q92" s="20"/>
      <c r="R92" s="20"/>
      <c r="S92" s="17"/>
    </row>
    <row r="93" spans="1:19" ht="18.75" hidden="1" customHeight="1" x14ac:dyDescent="0.25">
      <c r="A93" s="64"/>
      <c r="C93" s="26"/>
      <c r="D93" s="27"/>
      <c r="E93" s="28"/>
      <c r="F93" s="20"/>
      <c r="G93" s="29"/>
      <c r="H93" s="66"/>
      <c r="I93" s="73"/>
      <c r="J93" s="66"/>
      <c r="K93" s="73"/>
      <c r="L93" s="66"/>
      <c r="M93" s="73"/>
      <c r="N93" s="74"/>
      <c r="O93" s="75"/>
      <c r="P93" s="76"/>
      <c r="Q93" s="20"/>
      <c r="R93" s="20"/>
      <c r="S93" s="17"/>
    </row>
    <row r="94" spans="1:19" ht="18.75" hidden="1" customHeight="1" x14ac:dyDescent="0.25">
      <c r="A94" s="64"/>
      <c r="C94" s="26"/>
      <c r="D94" s="27"/>
      <c r="E94" s="28"/>
      <c r="F94" s="20"/>
      <c r="G94" s="29"/>
      <c r="H94" s="66"/>
      <c r="I94" s="73"/>
      <c r="J94" s="66"/>
      <c r="K94" s="73"/>
      <c r="L94" s="66"/>
      <c r="M94" s="73"/>
      <c r="N94" s="74"/>
      <c r="O94" s="75"/>
      <c r="P94" s="76"/>
      <c r="Q94" s="20"/>
      <c r="R94" s="20"/>
      <c r="S94" s="17"/>
    </row>
    <row r="95" spans="1:19" ht="18.75" hidden="1" customHeight="1" x14ac:dyDescent="0.25">
      <c r="A95" s="64"/>
      <c r="B95" s="26"/>
      <c r="C95" s="26"/>
      <c r="D95" s="27"/>
      <c r="E95" s="28"/>
      <c r="F95" s="20"/>
      <c r="G95" s="29"/>
      <c r="H95" s="66"/>
      <c r="I95" s="73"/>
      <c r="J95" s="66"/>
      <c r="K95" s="73"/>
      <c r="L95" s="66"/>
      <c r="M95" s="73"/>
      <c r="N95" s="74"/>
      <c r="O95" s="75"/>
      <c r="P95" s="76"/>
      <c r="Q95" s="20"/>
      <c r="R95" s="20"/>
      <c r="S95" s="17"/>
    </row>
    <row r="96" spans="1:19" ht="18.75" hidden="1" customHeight="1" x14ac:dyDescent="0.25">
      <c r="A96" s="64"/>
      <c r="C96" s="26"/>
      <c r="D96" s="27"/>
      <c r="E96" s="28"/>
      <c r="F96" s="20"/>
      <c r="G96" s="29"/>
      <c r="H96" s="66"/>
      <c r="I96" s="73"/>
      <c r="J96" s="66"/>
      <c r="K96" s="73"/>
      <c r="L96" s="66"/>
      <c r="M96" s="73"/>
      <c r="N96" s="74"/>
      <c r="O96" s="75"/>
      <c r="P96" s="76"/>
      <c r="Q96" s="20"/>
      <c r="R96" s="20"/>
      <c r="S96" s="17"/>
    </row>
    <row r="97" spans="1:19" ht="18.75" hidden="1" customHeight="1" x14ac:dyDescent="0.25">
      <c r="A97" s="64"/>
      <c r="B97" s="26"/>
      <c r="C97" s="26"/>
      <c r="D97" s="27"/>
      <c r="E97" s="28"/>
      <c r="F97" s="20"/>
      <c r="G97" s="29"/>
      <c r="H97" s="66"/>
      <c r="I97" s="73"/>
      <c r="J97" s="66"/>
      <c r="K97" s="73"/>
      <c r="L97" s="66"/>
      <c r="M97" s="73"/>
      <c r="N97" s="74"/>
      <c r="O97" s="75"/>
      <c r="P97" s="76"/>
      <c r="Q97" s="20"/>
      <c r="R97" s="20"/>
      <c r="S97" s="17"/>
    </row>
    <row r="98" spans="1:19" ht="18.75" hidden="1" customHeight="1" x14ac:dyDescent="0.25">
      <c r="A98" s="64"/>
      <c r="C98" s="26"/>
      <c r="D98" s="27"/>
      <c r="E98" s="28"/>
      <c r="F98" s="20"/>
      <c r="G98" s="29"/>
      <c r="H98" s="66"/>
      <c r="I98" s="73"/>
      <c r="J98" s="66"/>
      <c r="K98" s="73"/>
      <c r="L98" s="66"/>
      <c r="M98" s="73"/>
      <c r="N98" s="74"/>
      <c r="O98" s="75"/>
      <c r="P98" s="76"/>
      <c r="Q98" s="20"/>
      <c r="R98" s="20"/>
      <c r="S98" s="17"/>
    </row>
    <row r="99" spans="1:19" ht="15.6" hidden="1" x14ac:dyDescent="0.25">
      <c r="A99" s="64"/>
      <c r="C99" s="26"/>
      <c r="D99" s="27"/>
      <c r="E99" s="28"/>
      <c r="F99" s="20"/>
      <c r="G99" s="29"/>
      <c r="H99" s="66"/>
      <c r="I99" s="73"/>
      <c r="J99" s="66"/>
      <c r="K99" s="73"/>
      <c r="L99" s="66"/>
      <c r="M99" s="73"/>
      <c r="N99" s="74"/>
      <c r="O99" s="75"/>
      <c r="P99" s="76"/>
      <c r="Q99" s="20"/>
      <c r="R99" s="20"/>
      <c r="S99" s="17"/>
    </row>
    <row r="100" spans="1:19" ht="18.75" hidden="1" customHeight="1" x14ac:dyDescent="0.25">
      <c r="A100" s="64"/>
      <c r="C100" s="26"/>
      <c r="D100" s="27"/>
      <c r="E100" s="28"/>
      <c r="F100" s="20"/>
      <c r="G100" s="29"/>
      <c r="H100" s="66"/>
      <c r="I100" s="73"/>
      <c r="J100" s="66"/>
      <c r="K100" s="73"/>
      <c r="L100" s="66"/>
      <c r="M100" s="73"/>
      <c r="N100" s="74"/>
      <c r="O100" s="75"/>
      <c r="P100" s="76"/>
      <c r="Q100" s="20"/>
      <c r="R100" s="20"/>
      <c r="S100" s="17"/>
    </row>
    <row r="101" spans="1:19" ht="18.75" hidden="1" customHeight="1" x14ac:dyDescent="0.25">
      <c r="A101" s="64"/>
      <c r="B101" s="26"/>
      <c r="C101" s="26"/>
      <c r="D101" s="27"/>
      <c r="E101" s="28"/>
      <c r="F101" s="20"/>
      <c r="G101" s="29"/>
      <c r="H101" s="66"/>
      <c r="I101" s="73"/>
      <c r="J101" s="66"/>
      <c r="K101" s="73"/>
      <c r="L101" s="66"/>
      <c r="M101" s="73"/>
      <c r="N101" s="74"/>
      <c r="O101" s="75"/>
      <c r="P101" s="76"/>
      <c r="Q101" s="20"/>
      <c r="R101" s="20"/>
      <c r="S101" s="17"/>
    </row>
    <row r="102" spans="1:19" ht="18.75" hidden="1" customHeight="1" x14ac:dyDescent="0.25">
      <c r="A102" s="64"/>
      <c r="C102" s="26"/>
      <c r="D102" s="27"/>
      <c r="E102" s="28"/>
      <c r="F102" s="20"/>
      <c r="G102" s="29"/>
      <c r="H102" s="66"/>
      <c r="I102" s="73"/>
      <c r="J102" s="66"/>
      <c r="K102" s="73"/>
      <c r="L102" s="66"/>
      <c r="M102" s="73"/>
      <c r="N102" s="74"/>
      <c r="O102" s="75"/>
      <c r="P102" s="76"/>
      <c r="Q102" s="20"/>
      <c r="R102" s="20"/>
      <c r="S102" s="17"/>
    </row>
    <row r="103" spans="1:19" ht="18.75" hidden="1" customHeight="1" x14ac:dyDescent="0.25">
      <c r="A103" s="64"/>
      <c r="B103" s="26"/>
      <c r="C103" s="26"/>
      <c r="D103" s="27"/>
      <c r="E103" s="28"/>
      <c r="F103" s="20"/>
      <c r="G103" s="29"/>
      <c r="H103" s="66"/>
      <c r="I103" s="73"/>
      <c r="J103" s="66"/>
      <c r="K103" s="73"/>
      <c r="L103" s="66"/>
      <c r="M103" s="73"/>
      <c r="N103" s="74"/>
      <c r="O103" s="75"/>
      <c r="P103" s="76"/>
      <c r="Q103" s="20"/>
      <c r="R103" s="20"/>
      <c r="S103" s="17"/>
    </row>
    <row r="104" spans="1:19" ht="18.75" hidden="1" customHeight="1" x14ac:dyDescent="0.25">
      <c r="A104" s="64"/>
      <c r="C104" s="26"/>
      <c r="D104" s="27"/>
      <c r="E104" s="28"/>
      <c r="F104" s="20"/>
      <c r="G104" s="29"/>
      <c r="H104" s="66"/>
      <c r="I104" s="73"/>
      <c r="J104" s="66"/>
      <c r="K104" s="73"/>
      <c r="L104" s="66"/>
      <c r="M104" s="73"/>
      <c r="N104" s="74"/>
      <c r="O104" s="75"/>
      <c r="P104" s="76"/>
      <c r="Q104" s="20"/>
      <c r="R104" s="20"/>
      <c r="S104" s="17"/>
    </row>
    <row r="105" spans="1:19" ht="18.75" hidden="1" customHeight="1" x14ac:dyDescent="0.25">
      <c r="A105" s="64"/>
      <c r="C105" s="26"/>
      <c r="D105" s="27"/>
      <c r="E105" s="28"/>
      <c r="F105" s="20"/>
      <c r="G105" s="29"/>
      <c r="H105" s="66"/>
      <c r="I105" s="73"/>
      <c r="J105" s="66"/>
      <c r="K105" s="73"/>
      <c r="L105" s="66"/>
      <c r="M105" s="73"/>
      <c r="N105" s="74"/>
      <c r="O105" s="75"/>
      <c r="P105" s="76"/>
      <c r="Q105" s="20"/>
      <c r="R105" s="20"/>
      <c r="S105" s="17"/>
    </row>
    <row r="106" spans="1:19" ht="15.6" hidden="1" x14ac:dyDescent="0.25">
      <c r="A106" s="64"/>
      <c r="C106" s="26"/>
      <c r="D106" s="27"/>
      <c r="E106" s="28"/>
      <c r="F106" s="20"/>
      <c r="G106" s="29"/>
      <c r="H106" s="66"/>
      <c r="I106" s="73"/>
      <c r="J106" s="66"/>
      <c r="K106" s="73"/>
      <c r="L106" s="66"/>
      <c r="M106" s="73"/>
      <c r="N106" s="74"/>
      <c r="O106" s="75"/>
      <c r="P106" s="76"/>
      <c r="Q106" s="20"/>
      <c r="R106" s="20"/>
      <c r="S106" s="17"/>
    </row>
    <row r="107" spans="1:19" ht="18.75" hidden="1" customHeight="1" x14ac:dyDescent="0.25">
      <c r="A107" s="64"/>
      <c r="B107" s="26"/>
      <c r="C107" s="26"/>
      <c r="D107" s="27"/>
      <c r="E107" s="28"/>
      <c r="F107" s="20"/>
      <c r="G107" s="29"/>
      <c r="H107" s="66"/>
      <c r="I107" s="73"/>
      <c r="J107" s="66"/>
      <c r="K107" s="73"/>
      <c r="L107" s="66"/>
      <c r="M107" s="73"/>
      <c r="N107" s="74"/>
      <c r="O107" s="75"/>
      <c r="P107" s="76"/>
      <c r="Q107" s="20"/>
      <c r="R107" s="20"/>
      <c r="S107" s="17"/>
    </row>
    <row r="108" spans="1:19" ht="18.75" hidden="1" customHeight="1" x14ac:dyDescent="0.25">
      <c r="A108" s="64"/>
      <c r="C108" s="26"/>
      <c r="D108" s="27"/>
      <c r="E108" s="28"/>
      <c r="F108" s="20"/>
      <c r="G108" s="29"/>
      <c r="H108" s="66"/>
      <c r="I108" s="73"/>
      <c r="J108" s="66"/>
      <c r="K108" s="73"/>
      <c r="L108" s="66"/>
      <c r="M108" s="73"/>
      <c r="N108" s="74"/>
      <c r="O108" s="75"/>
      <c r="P108" s="76"/>
      <c r="Q108" s="20"/>
      <c r="R108" s="20"/>
      <c r="S108" s="17"/>
    </row>
    <row r="109" spans="1:19" ht="18.75" hidden="1" customHeight="1" x14ac:dyDescent="0.25">
      <c r="A109" s="64"/>
      <c r="B109" s="26"/>
      <c r="C109" s="26"/>
      <c r="D109" s="27"/>
      <c r="E109" s="28"/>
      <c r="F109" s="20"/>
      <c r="G109" s="29"/>
      <c r="H109" s="66"/>
      <c r="I109" s="73"/>
      <c r="J109" s="66"/>
      <c r="K109" s="73"/>
      <c r="L109" s="66"/>
      <c r="M109" s="73"/>
      <c r="N109" s="74"/>
      <c r="O109" s="75"/>
      <c r="P109" s="76"/>
      <c r="Q109" s="20"/>
      <c r="R109" s="20"/>
      <c r="S109" s="17"/>
    </row>
    <row r="110" spans="1:19" ht="18.75" hidden="1" customHeight="1" x14ac:dyDescent="0.25">
      <c r="A110" s="64"/>
      <c r="C110" s="26"/>
      <c r="D110" s="27"/>
      <c r="E110" s="28"/>
      <c r="F110" s="20"/>
      <c r="G110" s="29"/>
      <c r="H110" s="66"/>
      <c r="I110" s="73"/>
      <c r="J110" s="66"/>
      <c r="K110" s="73"/>
      <c r="L110" s="66"/>
      <c r="M110" s="73"/>
      <c r="N110" s="74"/>
      <c r="O110" s="75"/>
      <c r="P110" s="76"/>
      <c r="Q110" s="20"/>
      <c r="R110" s="20"/>
      <c r="S110" s="17"/>
    </row>
    <row r="111" spans="1:19" ht="18.75" hidden="1" customHeight="1" x14ac:dyDescent="0.25">
      <c r="A111" s="64"/>
      <c r="C111" s="26"/>
      <c r="D111" s="27"/>
      <c r="E111" s="28"/>
      <c r="F111" s="20"/>
      <c r="G111" s="29"/>
      <c r="H111" s="66"/>
      <c r="I111" s="73"/>
      <c r="J111" s="66"/>
      <c r="K111" s="73"/>
      <c r="L111" s="66"/>
      <c r="M111" s="73"/>
      <c r="N111" s="74"/>
      <c r="O111" s="75"/>
      <c r="P111" s="76"/>
      <c r="Q111" s="20"/>
      <c r="R111" s="20"/>
      <c r="S111" s="17"/>
    </row>
    <row r="112" spans="1:19" ht="18.75" hidden="1" customHeight="1" x14ac:dyDescent="0.25">
      <c r="A112" s="64"/>
      <c r="C112" s="26"/>
      <c r="D112" s="27"/>
      <c r="E112" s="28"/>
      <c r="F112" s="20"/>
      <c r="G112" s="29"/>
      <c r="H112" s="66"/>
      <c r="I112" s="73"/>
      <c r="J112" s="66"/>
      <c r="K112" s="73"/>
      <c r="L112" s="66"/>
      <c r="M112" s="73"/>
      <c r="N112" s="74"/>
      <c r="O112" s="75"/>
      <c r="P112" s="76"/>
      <c r="Q112" s="20"/>
      <c r="R112" s="20"/>
      <c r="S112" s="17"/>
    </row>
    <row r="113" spans="1:19" ht="15.6" hidden="1" x14ac:dyDescent="0.25">
      <c r="A113" s="64"/>
      <c r="B113" s="26"/>
      <c r="C113" s="26"/>
      <c r="D113" s="27"/>
      <c r="E113" s="28"/>
      <c r="F113" s="20"/>
      <c r="G113" s="29"/>
      <c r="H113" s="66"/>
      <c r="I113" s="73"/>
      <c r="J113" s="66"/>
      <c r="K113" s="73"/>
      <c r="L113" s="66"/>
      <c r="M113" s="73"/>
      <c r="N113" s="74"/>
      <c r="O113" s="75"/>
      <c r="P113" s="76"/>
      <c r="Q113" s="20"/>
      <c r="R113" s="20"/>
      <c r="S113" s="17"/>
    </row>
    <row r="114" spans="1:19" ht="18.75" hidden="1" customHeight="1" x14ac:dyDescent="0.25">
      <c r="A114" s="64"/>
      <c r="C114" s="26"/>
      <c r="D114" s="27"/>
      <c r="E114" s="28"/>
      <c r="F114" s="20"/>
      <c r="G114" s="29"/>
      <c r="H114" s="66"/>
      <c r="I114" s="73"/>
      <c r="J114" s="66"/>
      <c r="K114" s="73"/>
      <c r="L114" s="66"/>
      <c r="M114" s="73"/>
      <c r="N114" s="74"/>
      <c r="O114" s="75"/>
      <c r="P114" s="76"/>
      <c r="Q114" s="20"/>
      <c r="R114" s="20"/>
      <c r="S114" s="17"/>
    </row>
    <row r="115" spans="1:19" ht="18.75" hidden="1" customHeight="1" x14ac:dyDescent="0.25">
      <c r="A115" s="64"/>
      <c r="B115" s="26"/>
      <c r="C115" s="26"/>
      <c r="D115" s="27"/>
      <c r="E115" s="28"/>
      <c r="F115" s="20"/>
      <c r="G115" s="29"/>
      <c r="H115" s="66"/>
      <c r="I115" s="73"/>
      <c r="J115" s="66"/>
      <c r="K115" s="73"/>
      <c r="L115" s="66"/>
      <c r="M115" s="73"/>
      <c r="N115" s="74"/>
      <c r="O115" s="75"/>
      <c r="P115" s="76"/>
      <c r="Q115" s="20"/>
      <c r="R115" s="20"/>
      <c r="S115" s="17"/>
    </row>
    <row r="116" spans="1:19" ht="18.75" hidden="1" customHeight="1" x14ac:dyDescent="0.25">
      <c r="A116" s="64"/>
      <c r="C116" s="26"/>
      <c r="D116" s="27"/>
      <c r="E116" s="28"/>
      <c r="F116" s="20"/>
      <c r="G116" s="29"/>
      <c r="H116" s="66"/>
      <c r="I116" s="73"/>
      <c r="J116" s="66"/>
      <c r="K116" s="73"/>
      <c r="L116" s="66"/>
      <c r="M116" s="73"/>
      <c r="N116" s="74"/>
      <c r="O116" s="75"/>
      <c r="P116" s="76"/>
      <c r="Q116" s="20"/>
      <c r="R116" s="20"/>
      <c r="S116" s="17"/>
    </row>
    <row r="117" spans="1:19" ht="18.75" hidden="1" customHeight="1" x14ac:dyDescent="0.25">
      <c r="A117" s="64"/>
      <c r="C117" s="26"/>
      <c r="D117" s="27"/>
      <c r="E117" s="28"/>
      <c r="F117" s="20"/>
      <c r="G117" s="29"/>
      <c r="H117" s="66"/>
      <c r="I117" s="73"/>
      <c r="J117" s="66"/>
      <c r="K117" s="73"/>
      <c r="L117" s="66"/>
      <c r="M117" s="73"/>
      <c r="N117" s="74"/>
      <c r="O117" s="75"/>
      <c r="P117" s="76"/>
      <c r="Q117" s="20"/>
      <c r="R117" s="20"/>
      <c r="S117" s="17"/>
    </row>
    <row r="118" spans="1:19" ht="18.75" hidden="1" customHeight="1" x14ac:dyDescent="0.25">
      <c r="A118" s="64"/>
      <c r="C118" s="26"/>
      <c r="D118" s="27"/>
      <c r="E118" s="28"/>
      <c r="F118" s="20"/>
      <c r="G118" s="29"/>
      <c r="H118" s="66"/>
      <c r="I118" s="73"/>
      <c r="J118" s="66"/>
      <c r="K118" s="73"/>
      <c r="L118" s="66"/>
      <c r="M118" s="73"/>
      <c r="N118" s="74"/>
      <c r="O118" s="75"/>
      <c r="P118" s="76"/>
      <c r="Q118" s="20"/>
      <c r="R118" s="20"/>
      <c r="S118" s="17"/>
    </row>
    <row r="119" spans="1:19" ht="18.75" hidden="1" customHeight="1" x14ac:dyDescent="0.25">
      <c r="A119" s="64"/>
      <c r="B119" s="26"/>
      <c r="C119" s="26"/>
      <c r="D119" s="27"/>
      <c r="E119" s="28"/>
      <c r="F119" s="20"/>
      <c r="G119" s="29"/>
      <c r="H119" s="66"/>
      <c r="I119" s="73"/>
      <c r="J119" s="66"/>
      <c r="K119" s="73"/>
      <c r="L119" s="66"/>
      <c r="M119" s="73"/>
      <c r="N119" s="74"/>
      <c r="O119" s="75"/>
      <c r="P119" s="76"/>
      <c r="Q119" s="20"/>
      <c r="R119" s="20"/>
      <c r="S119" s="17"/>
    </row>
    <row r="120" spans="1:19" ht="15.6" hidden="1" x14ac:dyDescent="0.25">
      <c r="A120" s="64"/>
      <c r="C120" s="26"/>
      <c r="D120" s="27"/>
      <c r="E120" s="28"/>
      <c r="F120" s="20"/>
      <c r="G120" s="29"/>
      <c r="H120" s="66"/>
      <c r="I120" s="73"/>
      <c r="J120" s="66"/>
      <c r="K120" s="73"/>
      <c r="L120" s="66"/>
      <c r="M120" s="73"/>
      <c r="N120" s="74"/>
      <c r="O120" s="75"/>
      <c r="P120" s="76"/>
      <c r="Q120" s="20"/>
      <c r="R120" s="20"/>
      <c r="S120" s="17"/>
    </row>
    <row r="121" spans="1:19" ht="18.75" hidden="1" customHeight="1" x14ac:dyDescent="0.25">
      <c r="A121" s="64"/>
      <c r="B121" s="26"/>
      <c r="C121" s="26"/>
      <c r="D121" s="27"/>
      <c r="E121" s="28"/>
      <c r="F121" s="20"/>
      <c r="G121" s="29"/>
      <c r="H121" s="66"/>
      <c r="I121" s="73"/>
      <c r="J121" s="66"/>
      <c r="K121" s="73"/>
      <c r="L121" s="66"/>
      <c r="M121" s="73"/>
      <c r="N121" s="74"/>
      <c r="O121" s="75"/>
      <c r="P121" s="76"/>
      <c r="Q121" s="20"/>
      <c r="R121" s="20"/>
      <c r="S121" s="17"/>
    </row>
    <row r="122" spans="1:19" ht="18.75" hidden="1" customHeight="1" x14ac:dyDescent="0.25">
      <c r="A122" s="64"/>
      <c r="C122" s="26"/>
      <c r="D122" s="27"/>
      <c r="E122" s="28"/>
      <c r="F122" s="20"/>
      <c r="G122" s="29"/>
      <c r="H122" s="66"/>
      <c r="I122" s="73"/>
      <c r="J122" s="66"/>
      <c r="K122" s="73"/>
      <c r="L122" s="66"/>
      <c r="M122" s="73"/>
      <c r="N122" s="74"/>
      <c r="O122" s="75"/>
      <c r="P122" s="76"/>
      <c r="Q122" s="20"/>
      <c r="R122" s="20"/>
      <c r="S122" s="17"/>
    </row>
    <row r="123" spans="1:19" ht="18.75" hidden="1" customHeight="1" x14ac:dyDescent="0.25">
      <c r="A123" s="64"/>
      <c r="C123" s="26"/>
      <c r="D123" s="27"/>
      <c r="E123" s="28"/>
      <c r="F123" s="20"/>
      <c r="G123" s="29"/>
      <c r="H123" s="66"/>
      <c r="I123" s="73"/>
      <c r="J123" s="66"/>
      <c r="K123" s="73"/>
      <c r="L123" s="66"/>
      <c r="M123" s="73"/>
      <c r="N123" s="74"/>
      <c r="O123" s="75"/>
      <c r="P123" s="76"/>
      <c r="Q123" s="20"/>
      <c r="R123" s="20"/>
      <c r="S123" s="17"/>
    </row>
    <row r="124" spans="1:19" ht="18.75" hidden="1" customHeight="1" x14ac:dyDescent="0.25">
      <c r="A124" s="64"/>
      <c r="C124" s="26"/>
      <c r="D124" s="27"/>
      <c r="E124" s="28"/>
      <c r="F124" s="20"/>
      <c r="G124" s="29"/>
      <c r="H124" s="66"/>
      <c r="I124" s="73"/>
      <c r="J124" s="66"/>
      <c r="K124" s="73"/>
      <c r="L124" s="66"/>
      <c r="M124" s="73"/>
      <c r="N124" s="74"/>
      <c r="O124" s="75"/>
      <c r="P124" s="76"/>
      <c r="Q124" s="20"/>
      <c r="R124" s="20"/>
      <c r="S124" s="17"/>
    </row>
    <row r="125" spans="1:19" ht="18.75" hidden="1" customHeight="1" x14ac:dyDescent="0.25">
      <c r="A125" s="64"/>
      <c r="B125" s="26"/>
      <c r="C125" s="26"/>
      <c r="D125" s="27"/>
      <c r="E125" s="28"/>
      <c r="F125" s="20"/>
      <c r="G125" s="29"/>
      <c r="H125" s="66"/>
      <c r="I125" s="73"/>
      <c r="J125" s="66"/>
      <c r="K125" s="73"/>
      <c r="L125" s="66"/>
      <c r="M125" s="73"/>
      <c r="N125" s="74"/>
      <c r="O125" s="75"/>
      <c r="P125" s="76"/>
      <c r="Q125" s="20"/>
      <c r="R125" s="20"/>
      <c r="S125" s="17"/>
    </row>
    <row r="126" spans="1:19" ht="18.75" hidden="1" customHeight="1" x14ac:dyDescent="0.25">
      <c r="A126" s="64"/>
      <c r="C126" s="26"/>
      <c r="D126" s="27"/>
      <c r="E126" s="28"/>
      <c r="F126" s="20"/>
      <c r="G126" s="29"/>
      <c r="H126" s="66"/>
      <c r="I126" s="73"/>
      <c r="J126" s="66"/>
      <c r="K126" s="73"/>
      <c r="L126" s="66"/>
      <c r="M126" s="73"/>
      <c r="N126" s="74"/>
      <c r="O126" s="75"/>
      <c r="P126" s="76"/>
      <c r="Q126" s="20"/>
      <c r="R126" s="20"/>
      <c r="S126" s="17"/>
    </row>
    <row r="127" spans="1:19" ht="15.6" hidden="1" x14ac:dyDescent="0.25">
      <c r="A127" s="64"/>
      <c r="B127" s="26"/>
      <c r="C127" s="26"/>
      <c r="D127" s="27"/>
      <c r="E127" s="28"/>
      <c r="F127" s="20"/>
      <c r="G127" s="29"/>
      <c r="H127" s="66"/>
      <c r="I127" s="73"/>
      <c r="J127" s="66"/>
      <c r="K127" s="73"/>
      <c r="L127" s="66"/>
      <c r="M127" s="73"/>
      <c r="N127" s="74"/>
      <c r="O127" s="75"/>
      <c r="P127" s="76"/>
      <c r="Q127" s="20"/>
      <c r="R127" s="20"/>
      <c r="S127" s="17"/>
    </row>
    <row r="128" spans="1:19" ht="18.75" hidden="1" customHeight="1" x14ac:dyDescent="0.25">
      <c r="A128" s="64"/>
      <c r="C128" s="26"/>
      <c r="D128" s="27"/>
      <c r="E128" s="28"/>
      <c r="F128" s="20"/>
      <c r="G128" s="29"/>
      <c r="H128" s="66"/>
      <c r="I128" s="73"/>
      <c r="J128" s="66"/>
      <c r="K128" s="73"/>
      <c r="L128" s="66"/>
      <c r="M128" s="73"/>
      <c r="N128" s="74"/>
      <c r="O128" s="75"/>
      <c r="P128" s="76"/>
      <c r="Q128" s="20"/>
      <c r="R128" s="20"/>
      <c r="S128" s="17"/>
    </row>
    <row r="129" spans="1:19" ht="18.75" hidden="1" customHeight="1" x14ac:dyDescent="0.25">
      <c r="A129" s="64"/>
      <c r="C129" s="26"/>
      <c r="D129" s="27"/>
      <c r="E129" s="28"/>
      <c r="F129" s="20"/>
      <c r="G129" s="29"/>
      <c r="H129" s="66"/>
      <c r="I129" s="73"/>
      <c r="J129" s="66"/>
      <c r="K129" s="73"/>
      <c r="L129" s="66"/>
      <c r="M129" s="73"/>
      <c r="N129" s="74"/>
      <c r="O129" s="75"/>
      <c r="P129" s="76"/>
      <c r="Q129" s="20"/>
      <c r="R129" s="20"/>
      <c r="S129" s="17"/>
    </row>
    <row r="130" spans="1:19" ht="18.75" hidden="1" customHeight="1" x14ac:dyDescent="0.25">
      <c r="A130" s="64"/>
      <c r="C130" s="26"/>
      <c r="D130" s="27"/>
      <c r="E130" s="28"/>
      <c r="F130" s="20"/>
      <c r="G130" s="29"/>
      <c r="H130" s="66"/>
      <c r="I130" s="73"/>
      <c r="J130" s="66"/>
      <c r="K130" s="73"/>
      <c r="L130" s="66"/>
      <c r="M130" s="73"/>
      <c r="N130" s="74"/>
      <c r="O130" s="75"/>
      <c r="P130" s="76"/>
      <c r="Q130" s="20"/>
      <c r="R130" s="20"/>
      <c r="S130" s="17"/>
    </row>
    <row r="131" spans="1:19" ht="18.75" hidden="1" customHeight="1" x14ac:dyDescent="0.25">
      <c r="A131" s="64"/>
      <c r="B131" s="26"/>
      <c r="C131" s="26"/>
      <c r="D131" s="27"/>
      <c r="E131" s="28"/>
      <c r="F131" s="20"/>
      <c r="G131" s="29"/>
      <c r="H131" s="66"/>
      <c r="I131" s="73"/>
      <c r="J131" s="66"/>
      <c r="K131" s="73"/>
      <c r="L131" s="66"/>
      <c r="M131" s="73"/>
      <c r="N131" s="74"/>
      <c r="O131" s="75"/>
      <c r="P131" s="76"/>
      <c r="Q131" s="20"/>
      <c r="R131" s="20"/>
      <c r="S131" s="17"/>
    </row>
    <row r="132" spans="1:19" ht="18.75" hidden="1" customHeight="1" x14ac:dyDescent="0.25">
      <c r="A132" s="64"/>
      <c r="C132" s="26"/>
      <c r="D132" s="27"/>
      <c r="E132" s="28"/>
      <c r="F132" s="20"/>
      <c r="G132" s="29"/>
      <c r="H132" s="66"/>
      <c r="I132" s="73"/>
      <c r="J132" s="66"/>
      <c r="K132" s="73"/>
      <c r="L132" s="66"/>
      <c r="M132" s="73"/>
      <c r="N132" s="74"/>
      <c r="O132" s="75"/>
      <c r="P132" s="76"/>
      <c r="Q132" s="20"/>
      <c r="R132" s="20"/>
      <c r="S132" s="17"/>
    </row>
    <row r="133" spans="1:19" ht="18.75" hidden="1" customHeight="1" x14ac:dyDescent="0.25">
      <c r="A133" s="64"/>
      <c r="B133" s="26"/>
      <c r="C133" s="26"/>
      <c r="D133" s="27"/>
      <c r="E133" s="28"/>
      <c r="F133" s="20"/>
      <c r="G133" s="29"/>
      <c r="H133" s="66"/>
      <c r="I133" s="73"/>
      <c r="J133" s="66"/>
      <c r="K133" s="73"/>
      <c r="L133" s="66"/>
      <c r="M133" s="73"/>
      <c r="N133" s="74"/>
      <c r="O133" s="75"/>
      <c r="P133" s="76"/>
      <c r="Q133" s="20"/>
      <c r="R133" s="20"/>
      <c r="S133" s="17"/>
    </row>
    <row r="134" spans="1:19" ht="15.6" hidden="1" x14ac:dyDescent="0.25">
      <c r="A134" s="64"/>
      <c r="C134" s="26"/>
      <c r="D134" s="27"/>
      <c r="E134" s="28"/>
      <c r="F134" s="20"/>
      <c r="G134" s="29"/>
      <c r="H134" s="66"/>
      <c r="I134" s="73"/>
      <c r="J134" s="66"/>
      <c r="K134" s="73"/>
      <c r="L134" s="66"/>
      <c r="M134" s="73"/>
      <c r="N134" s="74"/>
      <c r="O134" s="75"/>
      <c r="P134" s="76"/>
      <c r="Q134" s="20"/>
      <c r="R134" s="20"/>
      <c r="S134" s="17"/>
    </row>
    <row r="135" spans="1:19" ht="18.75" hidden="1" customHeight="1" x14ac:dyDescent="0.25">
      <c r="A135" s="64"/>
      <c r="C135" s="26"/>
      <c r="D135" s="27"/>
      <c r="E135" s="28"/>
      <c r="F135" s="20"/>
      <c r="G135" s="29"/>
      <c r="H135" s="66"/>
      <c r="I135" s="73"/>
      <c r="J135" s="66"/>
      <c r="K135" s="73"/>
      <c r="L135" s="66"/>
      <c r="M135" s="73"/>
      <c r="N135" s="74"/>
      <c r="O135" s="75"/>
      <c r="P135" s="76"/>
      <c r="Q135" s="20"/>
      <c r="R135" s="20"/>
      <c r="S135" s="17"/>
    </row>
    <row r="136" spans="1:19" ht="18.75" hidden="1" customHeight="1" x14ac:dyDescent="0.25">
      <c r="A136" s="64"/>
      <c r="C136" s="26"/>
      <c r="D136" s="27"/>
      <c r="E136" s="28"/>
      <c r="F136" s="20"/>
      <c r="G136" s="29"/>
      <c r="H136" s="66"/>
      <c r="I136" s="73"/>
      <c r="J136" s="66"/>
      <c r="K136" s="73"/>
      <c r="L136" s="66"/>
      <c r="M136" s="73"/>
      <c r="N136" s="74"/>
      <c r="O136" s="75"/>
      <c r="P136" s="76"/>
      <c r="Q136" s="20"/>
      <c r="R136" s="20"/>
      <c r="S136" s="17"/>
    </row>
    <row r="137" spans="1:19" ht="18.75" hidden="1" customHeight="1" x14ac:dyDescent="0.25">
      <c r="A137" s="64"/>
      <c r="B137" s="26"/>
      <c r="C137" s="26"/>
      <c r="D137" s="27"/>
      <c r="E137" s="28"/>
      <c r="F137" s="20"/>
      <c r="G137" s="29"/>
      <c r="H137" s="66"/>
      <c r="I137" s="73"/>
      <c r="J137" s="66"/>
      <c r="K137" s="73"/>
      <c r="L137" s="66"/>
      <c r="M137" s="73"/>
      <c r="N137" s="74"/>
      <c r="O137" s="75"/>
      <c r="P137" s="76"/>
      <c r="Q137" s="20"/>
      <c r="R137" s="20"/>
      <c r="S137" s="17"/>
    </row>
    <row r="138" spans="1:19" ht="18.75" hidden="1" customHeight="1" x14ac:dyDescent="0.25">
      <c r="A138" s="64"/>
      <c r="C138" s="26"/>
      <c r="D138" s="27"/>
      <c r="E138" s="28"/>
      <c r="F138" s="20"/>
      <c r="G138" s="29"/>
      <c r="H138" s="66"/>
      <c r="I138" s="73"/>
      <c r="J138" s="66"/>
      <c r="K138" s="73"/>
      <c r="L138" s="66"/>
      <c r="M138" s="73"/>
      <c r="N138" s="74"/>
      <c r="O138" s="75"/>
      <c r="P138" s="76"/>
      <c r="Q138" s="20"/>
      <c r="R138" s="20"/>
      <c r="S138" s="17"/>
    </row>
    <row r="139" spans="1:19" ht="18.75" hidden="1" customHeight="1" x14ac:dyDescent="0.25">
      <c r="A139" s="64"/>
      <c r="B139" s="26"/>
      <c r="C139" s="26"/>
      <c r="D139" s="27"/>
      <c r="E139" s="28"/>
      <c r="F139" s="20"/>
      <c r="G139" s="29"/>
      <c r="H139" s="66"/>
      <c r="I139" s="73"/>
      <c r="J139" s="66"/>
      <c r="K139" s="73"/>
      <c r="L139" s="66"/>
      <c r="M139" s="73"/>
      <c r="N139" s="74"/>
      <c r="O139" s="75"/>
      <c r="P139" s="76"/>
      <c r="Q139" s="20"/>
      <c r="R139" s="20"/>
      <c r="S139" s="17"/>
    </row>
    <row r="140" spans="1:19" ht="18.75" hidden="1" customHeight="1" x14ac:dyDescent="0.25">
      <c r="A140" s="64"/>
      <c r="C140" s="26"/>
      <c r="D140" s="27"/>
      <c r="E140" s="28"/>
      <c r="F140" s="20"/>
      <c r="G140" s="29"/>
      <c r="H140" s="66"/>
      <c r="I140" s="73"/>
      <c r="J140" s="66"/>
      <c r="K140" s="73"/>
      <c r="L140" s="66"/>
      <c r="M140" s="73"/>
      <c r="N140" s="74"/>
      <c r="O140" s="75"/>
      <c r="P140" s="76"/>
      <c r="Q140" s="20"/>
      <c r="R140" s="20"/>
      <c r="S140" s="17"/>
    </row>
    <row r="141" spans="1:19" ht="15.6" hidden="1" x14ac:dyDescent="0.25">
      <c r="A141" s="64"/>
      <c r="C141" s="26"/>
      <c r="D141" s="27"/>
      <c r="E141" s="28"/>
      <c r="F141" s="20"/>
      <c r="G141" s="29"/>
      <c r="H141" s="66"/>
      <c r="I141" s="73"/>
      <c r="J141" s="66"/>
      <c r="K141" s="73"/>
      <c r="L141" s="66"/>
      <c r="M141" s="73"/>
      <c r="N141" s="74"/>
      <c r="O141" s="75"/>
      <c r="P141" s="76"/>
      <c r="Q141" s="20"/>
      <c r="R141" s="20"/>
      <c r="S141" s="17"/>
    </row>
    <row r="142" spans="1:19" ht="18.75" hidden="1" customHeight="1" x14ac:dyDescent="0.25">
      <c r="A142" s="64"/>
      <c r="C142" s="26"/>
      <c r="D142" s="27"/>
      <c r="E142" s="28"/>
      <c r="F142" s="20"/>
      <c r="G142" s="29"/>
      <c r="H142" s="66"/>
      <c r="I142" s="73"/>
      <c r="J142" s="66"/>
      <c r="K142" s="73"/>
      <c r="L142" s="66"/>
      <c r="M142" s="73"/>
      <c r="N142" s="74"/>
      <c r="O142" s="75"/>
      <c r="P142" s="76"/>
      <c r="Q142" s="20"/>
      <c r="R142" s="20"/>
      <c r="S142" s="17"/>
    </row>
    <row r="143" spans="1:19" ht="18.75" hidden="1" customHeight="1" x14ac:dyDescent="0.25">
      <c r="A143" s="64"/>
      <c r="B143" s="26"/>
      <c r="C143" s="26"/>
      <c r="D143" s="27"/>
      <c r="E143" s="28"/>
      <c r="F143" s="20"/>
      <c r="G143" s="29"/>
      <c r="H143" s="66"/>
      <c r="I143" s="73"/>
      <c r="J143" s="66"/>
      <c r="K143" s="73"/>
      <c r="L143" s="66"/>
      <c r="M143" s="73"/>
      <c r="N143" s="74"/>
      <c r="O143" s="75"/>
      <c r="P143" s="76"/>
      <c r="Q143" s="20"/>
      <c r="R143" s="20"/>
      <c r="S143" s="17"/>
    </row>
    <row r="144" spans="1:19" ht="18.75" hidden="1" customHeight="1" x14ac:dyDescent="0.25">
      <c r="A144" s="64"/>
      <c r="C144" s="26"/>
      <c r="D144" s="27"/>
      <c r="E144" s="28"/>
      <c r="F144" s="20"/>
      <c r="G144" s="29"/>
      <c r="H144" s="66"/>
      <c r="I144" s="73"/>
      <c r="J144" s="66"/>
      <c r="K144" s="73"/>
      <c r="L144" s="66"/>
      <c r="M144" s="73"/>
      <c r="N144" s="74"/>
      <c r="O144" s="75"/>
      <c r="P144" s="76"/>
      <c r="Q144" s="20"/>
      <c r="R144" s="20"/>
      <c r="S144" s="17"/>
    </row>
    <row r="145" spans="1:19" ht="18.75" hidden="1" customHeight="1" x14ac:dyDescent="0.25">
      <c r="A145" s="64"/>
      <c r="B145" s="26"/>
      <c r="C145" s="26"/>
      <c r="D145" s="27"/>
      <c r="E145" s="28"/>
      <c r="F145" s="20"/>
      <c r="G145" s="29"/>
      <c r="H145" s="66"/>
      <c r="I145" s="73"/>
      <c r="J145" s="66"/>
      <c r="K145" s="73"/>
      <c r="L145" s="66"/>
      <c r="M145" s="73"/>
      <c r="N145" s="74"/>
      <c r="O145" s="75"/>
      <c r="P145" s="76"/>
      <c r="Q145" s="20"/>
      <c r="R145" s="20"/>
      <c r="S145" s="17"/>
    </row>
    <row r="146" spans="1:19" ht="18.75" hidden="1" customHeight="1" x14ac:dyDescent="0.25">
      <c r="A146" s="64"/>
      <c r="C146" s="26"/>
      <c r="D146" s="27"/>
      <c r="E146" s="28"/>
      <c r="F146" s="20"/>
      <c r="G146" s="29"/>
      <c r="H146" s="66"/>
      <c r="I146" s="73"/>
      <c r="J146" s="66"/>
      <c r="K146" s="73"/>
      <c r="L146" s="66"/>
      <c r="M146" s="73"/>
      <c r="N146" s="74"/>
      <c r="O146" s="75"/>
      <c r="P146" s="76"/>
      <c r="Q146" s="20"/>
      <c r="R146" s="20"/>
      <c r="S146" s="17"/>
    </row>
    <row r="147" spans="1:19" ht="18.75" hidden="1" customHeight="1" x14ac:dyDescent="0.25">
      <c r="A147" s="64"/>
      <c r="C147" s="26"/>
      <c r="D147" s="27"/>
      <c r="E147" s="28"/>
      <c r="F147" s="20"/>
      <c r="G147" s="29"/>
      <c r="H147" s="66"/>
      <c r="I147" s="73"/>
      <c r="J147" s="66"/>
      <c r="K147" s="73"/>
      <c r="L147" s="66"/>
      <c r="M147" s="73"/>
      <c r="N147" s="74"/>
      <c r="O147" s="75"/>
      <c r="P147" s="76"/>
      <c r="Q147" s="20"/>
      <c r="R147" s="20"/>
      <c r="S147" s="17"/>
    </row>
    <row r="148" spans="1:19" ht="15.6" hidden="1" x14ac:dyDescent="0.25">
      <c r="A148" s="64"/>
      <c r="C148" s="26"/>
      <c r="D148" s="27"/>
      <c r="E148" s="28"/>
      <c r="F148" s="20"/>
      <c r="G148" s="29"/>
      <c r="H148" s="66"/>
      <c r="I148" s="73"/>
      <c r="J148" s="66"/>
      <c r="K148" s="73"/>
      <c r="L148" s="66"/>
      <c r="M148" s="73"/>
      <c r="N148" s="74"/>
      <c r="O148" s="75"/>
      <c r="P148" s="76"/>
      <c r="Q148" s="20"/>
      <c r="R148" s="20"/>
      <c r="S148" s="17"/>
    </row>
    <row r="149" spans="1:19" ht="18.75" hidden="1" customHeight="1" x14ac:dyDescent="0.25">
      <c r="A149" s="64"/>
      <c r="B149" s="26"/>
      <c r="C149" s="26"/>
      <c r="D149" s="27"/>
      <c r="E149" s="28"/>
      <c r="F149" s="20"/>
      <c r="G149" s="29"/>
      <c r="H149" s="66"/>
      <c r="I149" s="73"/>
      <c r="J149" s="66"/>
      <c r="K149" s="73"/>
      <c r="L149" s="66"/>
      <c r="M149" s="73"/>
      <c r="N149" s="74"/>
      <c r="O149" s="75"/>
      <c r="P149" s="76"/>
      <c r="Q149" s="20"/>
      <c r="R149" s="20"/>
      <c r="S149" s="17"/>
    </row>
    <row r="150" spans="1:19" ht="18.75" hidden="1" customHeight="1" x14ac:dyDescent="0.25">
      <c r="A150" s="64"/>
      <c r="C150" s="26"/>
      <c r="D150" s="27"/>
      <c r="E150" s="28"/>
      <c r="F150" s="20"/>
      <c r="G150" s="29"/>
      <c r="H150" s="66"/>
      <c r="I150" s="73"/>
      <c r="J150" s="66"/>
      <c r="K150" s="73"/>
      <c r="L150" s="66"/>
      <c r="M150" s="73"/>
      <c r="N150" s="74"/>
      <c r="O150" s="75"/>
      <c r="P150" s="76"/>
      <c r="Q150" s="20"/>
      <c r="R150" s="20"/>
      <c r="S150" s="17"/>
    </row>
    <row r="151" spans="1:19" ht="18.75" hidden="1" customHeight="1" x14ac:dyDescent="0.25">
      <c r="A151" s="64"/>
      <c r="B151" s="26"/>
      <c r="C151" s="26"/>
      <c r="D151" s="27"/>
      <c r="E151" s="28"/>
      <c r="F151" s="20"/>
      <c r="G151" s="29"/>
      <c r="H151" s="66"/>
      <c r="I151" s="73"/>
      <c r="J151" s="66"/>
      <c r="K151" s="73"/>
      <c r="L151" s="66"/>
      <c r="M151" s="73"/>
      <c r="N151" s="74"/>
      <c r="O151" s="75"/>
      <c r="P151" s="76"/>
      <c r="Q151" s="20"/>
      <c r="R151" s="20"/>
      <c r="S151" s="17"/>
    </row>
    <row r="152" spans="1:19" ht="18.75" hidden="1" customHeight="1" x14ac:dyDescent="0.25">
      <c r="A152" s="64"/>
      <c r="C152" s="26"/>
      <c r="D152" s="27"/>
      <c r="E152" s="28"/>
      <c r="F152" s="20"/>
      <c r="G152" s="29"/>
      <c r="H152" s="66"/>
      <c r="I152" s="73"/>
      <c r="J152" s="66"/>
      <c r="K152" s="73"/>
      <c r="L152" s="66"/>
      <c r="M152" s="73"/>
      <c r="N152" s="74"/>
      <c r="O152" s="75"/>
      <c r="P152" s="76"/>
      <c r="Q152" s="20"/>
      <c r="R152" s="20"/>
      <c r="S152" s="17"/>
    </row>
    <row r="153" spans="1:19" ht="18.75" hidden="1" customHeight="1" x14ac:dyDescent="0.25">
      <c r="A153" s="64"/>
      <c r="C153" s="26"/>
      <c r="D153" s="27"/>
      <c r="E153" s="28"/>
      <c r="F153" s="20"/>
      <c r="G153" s="29"/>
      <c r="H153" s="66"/>
      <c r="I153" s="73"/>
      <c r="J153" s="66"/>
      <c r="K153" s="73"/>
      <c r="L153" s="66"/>
      <c r="M153" s="73"/>
      <c r="N153" s="74"/>
      <c r="O153" s="75"/>
      <c r="P153" s="76"/>
      <c r="Q153" s="20"/>
      <c r="R153" s="20"/>
      <c r="S153" s="17"/>
    </row>
    <row r="154" spans="1:19" ht="18.75" hidden="1" customHeight="1" x14ac:dyDescent="0.25">
      <c r="A154" s="64"/>
      <c r="C154" s="26"/>
      <c r="D154" s="27"/>
      <c r="E154" s="28"/>
      <c r="F154" s="20"/>
      <c r="G154" s="29"/>
      <c r="H154" s="66"/>
      <c r="I154" s="73"/>
      <c r="J154" s="66"/>
      <c r="K154" s="73"/>
      <c r="L154" s="66"/>
      <c r="M154" s="73"/>
      <c r="N154" s="74"/>
      <c r="O154" s="75"/>
      <c r="P154" s="76"/>
      <c r="Q154" s="20"/>
      <c r="R154" s="20"/>
      <c r="S154" s="17"/>
    </row>
    <row r="155" spans="1:19" ht="9.75" customHeight="1" x14ac:dyDescent="0.25">
      <c r="A155" s="19"/>
      <c r="B155" s="5"/>
      <c r="C155" s="5"/>
      <c r="D155" s="6"/>
      <c r="E155" s="11"/>
      <c r="F155" s="5"/>
      <c r="G155" s="5"/>
      <c r="H155" s="14"/>
      <c r="I155" s="14"/>
      <c r="J155" s="14"/>
      <c r="K155" s="14"/>
      <c r="L155" s="16"/>
      <c r="M155" s="16"/>
      <c r="N155" s="16"/>
      <c r="O155" s="7"/>
      <c r="P155" s="8"/>
      <c r="Q155" s="5"/>
      <c r="R155" s="19"/>
    </row>
    <row r="156" spans="1:19" ht="9.75" customHeight="1" x14ac:dyDescent="0.25">
      <c r="A156" s="61" t="s">
        <v>2</v>
      </c>
      <c r="B156" s="61"/>
      <c r="C156" s="61"/>
      <c r="D156" s="61"/>
      <c r="E156" s="61"/>
      <c r="F156" s="61"/>
      <c r="G156" s="61" t="s">
        <v>144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</row>
    <row r="157" spans="1:19" s="32" customFormat="1" ht="14.25" customHeight="1" x14ac:dyDescent="0.25">
      <c r="A157" s="43" t="s">
        <v>140</v>
      </c>
      <c r="C157" s="46"/>
      <c r="D157" s="47"/>
      <c r="E157" s="48"/>
      <c r="G157" s="43" t="s">
        <v>27</v>
      </c>
      <c r="H157" s="49">
        <v>5</v>
      </c>
      <c r="I157" s="3"/>
      <c r="J157" s="50"/>
      <c r="K157" s="50"/>
      <c r="L157" s="3"/>
      <c r="N157" s="49"/>
      <c r="P157" s="51"/>
      <c r="Q157" s="52" t="s">
        <v>24</v>
      </c>
      <c r="R157" s="43">
        <f>COUNTIF(F23:F89,"ЗМС")</f>
        <v>1</v>
      </c>
      <c r="S157" s="31"/>
    </row>
    <row r="158" spans="1:19" s="32" customFormat="1" ht="14.25" customHeight="1" x14ac:dyDescent="0.25">
      <c r="A158" s="43" t="s">
        <v>141</v>
      </c>
      <c r="C158" s="53"/>
      <c r="D158" s="54"/>
      <c r="E158" s="48"/>
      <c r="G158" s="46" t="s">
        <v>28</v>
      </c>
      <c r="H158" s="38">
        <v>7</v>
      </c>
      <c r="I158" s="3"/>
      <c r="J158" s="50"/>
      <c r="K158" s="50"/>
      <c r="L158" s="3"/>
      <c r="N158" s="38"/>
      <c r="O158" s="52"/>
      <c r="P158" s="51"/>
      <c r="Q158" s="52" t="s">
        <v>15</v>
      </c>
      <c r="R158" s="43">
        <f>COUNTIF(F23:F90,"МСМК")</f>
        <v>4</v>
      </c>
      <c r="S158" s="31"/>
    </row>
    <row r="159" spans="1:19" s="32" customFormat="1" ht="14.25" customHeight="1" x14ac:dyDescent="0.25">
      <c r="A159" s="43" t="s">
        <v>142</v>
      </c>
      <c r="C159" s="43"/>
      <c r="D159" s="38"/>
      <c r="E159" s="48"/>
      <c r="G159" s="46" t="s">
        <v>29</v>
      </c>
      <c r="H159" s="38">
        <v>6</v>
      </c>
      <c r="I159" s="3"/>
      <c r="J159" s="50"/>
      <c r="K159" s="50"/>
      <c r="L159" s="3"/>
      <c r="N159" s="38"/>
      <c r="O159" s="52"/>
      <c r="P159" s="51"/>
      <c r="Q159" s="52" t="s">
        <v>18</v>
      </c>
      <c r="R159" s="43">
        <f>COUNTIF(F23:F90,"МС")</f>
        <v>24</v>
      </c>
      <c r="S159" s="31"/>
    </row>
    <row r="160" spans="1:19" s="32" customFormat="1" ht="14.25" customHeight="1" x14ac:dyDescent="0.25">
      <c r="A160" s="43" t="s">
        <v>143</v>
      </c>
      <c r="C160" s="43"/>
      <c r="D160" s="38"/>
      <c r="E160" s="48"/>
      <c r="G160" s="46" t="s">
        <v>30</v>
      </c>
      <c r="H160" s="49">
        <v>6</v>
      </c>
      <c r="I160" s="3"/>
      <c r="J160" s="50"/>
      <c r="K160" s="50"/>
      <c r="L160" s="3"/>
      <c r="N160" s="49"/>
      <c r="O160" s="52"/>
      <c r="P160" s="51"/>
      <c r="Q160" s="52" t="s">
        <v>23</v>
      </c>
      <c r="R160" s="43">
        <f>COUNTIF(F37:F64,"КМС")</f>
        <v>10</v>
      </c>
      <c r="S160" s="31"/>
    </row>
    <row r="161" spans="1:21" s="32" customFormat="1" ht="14.25" customHeight="1" x14ac:dyDescent="0.25">
      <c r="A161" s="38"/>
      <c r="E161" s="48"/>
      <c r="G161" s="46" t="s">
        <v>31</v>
      </c>
      <c r="H161" s="49">
        <v>0</v>
      </c>
      <c r="I161" s="3"/>
      <c r="J161" s="50"/>
      <c r="K161" s="50"/>
      <c r="L161" s="3"/>
      <c r="N161" s="49"/>
      <c r="O161" s="52"/>
      <c r="P161" s="51"/>
      <c r="Q161" s="52" t="s">
        <v>26</v>
      </c>
      <c r="R161" s="43">
        <f>COUNTIF(F23:F50,"1 СР")</f>
        <v>0</v>
      </c>
      <c r="S161" s="31"/>
    </row>
    <row r="162" spans="1:21" s="32" customFormat="1" ht="14.25" customHeight="1" x14ac:dyDescent="0.25">
      <c r="A162" s="38"/>
      <c r="E162" s="48"/>
      <c r="G162" s="52" t="s">
        <v>149</v>
      </c>
      <c r="H162" s="38">
        <v>0</v>
      </c>
      <c r="I162" s="3"/>
      <c r="J162" s="50"/>
      <c r="K162" s="50"/>
      <c r="L162" s="3"/>
      <c r="N162" s="49"/>
      <c r="O162" s="52"/>
      <c r="P162" s="51"/>
      <c r="Q162" s="55" t="s">
        <v>147</v>
      </c>
      <c r="R162" s="43">
        <f>COUNTIF(F23:F50,"2 СР")</f>
        <v>0</v>
      </c>
      <c r="S162" s="31"/>
    </row>
    <row r="163" spans="1:21" s="32" customFormat="1" ht="14.25" customHeight="1" x14ac:dyDescent="0.25">
      <c r="A163" s="38"/>
      <c r="E163" s="48"/>
      <c r="G163" s="46" t="s">
        <v>32</v>
      </c>
      <c r="H163" s="49">
        <v>0</v>
      </c>
      <c r="I163" s="3"/>
      <c r="J163" s="50"/>
      <c r="K163" s="50"/>
      <c r="L163" s="3"/>
      <c r="N163" s="49"/>
      <c r="O163" s="52"/>
      <c r="P163" s="51"/>
      <c r="Q163" s="55" t="s">
        <v>148</v>
      </c>
      <c r="R163" s="43">
        <f>COUNTIF(F23:F50,"3 СР")</f>
        <v>0</v>
      </c>
      <c r="S163" s="31"/>
    </row>
    <row r="164" spans="1:21" s="32" customFormat="1" ht="14.25" customHeight="1" x14ac:dyDescent="0.25">
      <c r="A164" s="38"/>
      <c r="E164" s="48"/>
      <c r="G164" s="46" t="s">
        <v>33</v>
      </c>
      <c r="H164" s="49">
        <v>1</v>
      </c>
      <c r="I164" s="3"/>
      <c r="J164" s="50"/>
      <c r="K164" s="50"/>
      <c r="L164" s="3"/>
      <c r="N164" s="49"/>
      <c r="O164" s="52"/>
      <c r="P164" s="51"/>
      <c r="Q164" s="55"/>
      <c r="R164" s="52"/>
      <c r="S164" s="31"/>
    </row>
    <row r="165" spans="1:21" ht="9" customHeight="1" x14ac:dyDescent="0.25">
      <c r="H165" s="18"/>
      <c r="I165" s="18"/>
      <c r="J165" s="18"/>
      <c r="K165" s="18"/>
      <c r="P165" s="13"/>
      <c r="R165" s="19"/>
    </row>
    <row r="166" spans="1:21" ht="14.25" customHeight="1" x14ac:dyDescent="0.25">
      <c r="A166" s="61" t="str">
        <f>A16</f>
        <v>ТЕХНИЧЕСКИЙ ДЕЛЕГАТ ФВСР:</v>
      </c>
      <c r="B166" s="61"/>
      <c r="C166" s="61"/>
      <c r="D166" s="61"/>
      <c r="E166" s="61" t="str">
        <f>A17</f>
        <v>ГЛАВНЫЙ СУДЬЯ:</v>
      </c>
      <c r="F166" s="61"/>
      <c r="G166" s="61"/>
      <c r="H166" s="61"/>
      <c r="I166" s="61" t="str">
        <f>A18</f>
        <v>ГЛАВНЫЙ СЕКРЕТАРЬ:</v>
      </c>
      <c r="J166" s="61"/>
      <c r="K166" s="61"/>
      <c r="L166" s="61"/>
      <c r="M166" s="61"/>
      <c r="N166" s="61"/>
      <c r="O166" s="61" t="str">
        <f>A19</f>
        <v>СУДЬЯ НА ФИНИШЕ:</v>
      </c>
      <c r="P166" s="61"/>
      <c r="Q166" s="61"/>
      <c r="R166" s="61"/>
    </row>
    <row r="167" spans="1:21" ht="14.25" customHeight="1" x14ac:dyDescent="0.25">
      <c r="A167" s="1"/>
      <c r="B167" s="1"/>
      <c r="C167" s="1"/>
      <c r="E167" s="1"/>
      <c r="H167" s="1"/>
      <c r="I167" s="1"/>
      <c r="J167" s="1"/>
      <c r="K167" s="1"/>
      <c r="L167" s="1"/>
      <c r="M167" s="1"/>
      <c r="N167" s="1"/>
      <c r="P167" s="1"/>
    </row>
    <row r="168" spans="1:21" ht="14.25" customHeight="1" x14ac:dyDescent="0.25">
      <c r="A168" s="1"/>
      <c r="B168" s="1"/>
      <c r="C168" s="1"/>
      <c r="E168" s="1"/>
      <c r="H168" s="1"/>
      <c r="I168" s="1"/>
      <c r="J168" s="1"/>
      <c r="K168" s="1"/>
      <c r="L168" s="1"/>
      <c r="M168" s="1"/>
      <c r="N168" s="1"/>
      <c r="P168" s="1"/>
    </row>
    <row r="169" spans="1:21" ht="14.25" customHeight="1" x14ac:dyDescent="0.25">
      <c r="A169" s="1"/>
      <c r="B169" s="1"/>
      <c r="C169" s="1"/>
      <c r="E169" s="1"/>
      <c r="H169" s="1"/>
      <c r="I169" s="1"/>
      <c r="J169" s="1"/>
      <c r="K169" s="1"/>
      <c r="L169" s="1"/>
      <c r="M169" s="1"/>
      <c r="N169" s="1"/>
      <c r="P169" s="1"/>
    </row>
    <row r="170" spans="1:21" s="9" customFormat="1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T170" s="1"/>
      <c r="U170" s="1"/>
    </row>
    <row r="171" spans="1:21" s="9" customFormat="1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T171" s="1"/>
      <c r="U171" s="1"/>
    </row>
    <row r="172" spans="1:21" s="9" customFormat="1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T172" s="1"/>
      <c r="U172" s="1"/>
    </row>
    <row r="173" spans="1:21" s="9" customFormat="1" ht="14.25" customHeight="1" x14ac:dyDescent="0.25">
      <c r="A173" s="65">
        <f>G16</f>
        <v>0</v>
      </c>
      <c r="B173" s="65"/>
      <c r="C173" s="65"/>
      <c r="D173" s="65"/>
      <c r="E173" s="65" t="s">
        <v>37</v>
      </c>
      <c r="F173" s="65"/>
      <c r="G173" s="65"/>
      <c r="H173" s="65"/>
      <c r="I173" s="65" t="s">
        <v>38</v>
      </c>
      <c r="J173" s="65"/>
      <c r="K173" s="65"/>
      <c r="L173" s="65"/>
      <c r="M173" s="65"/>
      <c r="N173" s="65"/>
      <c r="O173" s="71" t="str">
        <f>G19</f>
        <v>Вострухин М.Н. / г.Саратов /</v>
      </c>
      <c r="P173" s="65"/>
      <c r="Q173" s="65"/>
      <c r="R173" s="65"/>
      <c r="T173" s="1"/>
      <c r="U173" s="1"/>
    </row>
    <row r="174" spans="1:21" s="9" customFormat="1" ht="9" customHeight="1" x14ac:dyDescent="0.25">
      <c r="A174" s="19"/>
      <c r="B174" s="5"/>
      <c r="C174" s="5"/>
      <c r="D174" s="6"/>
      <c r="E174" s="11"/>
      <c r="F174" s="5"/>
      <c r="G174" s="5"/>
      <c r="H174" s="14"/>
      <c r="I174" s="14"/>
      <c r="J174" s="14"/>
      <c r="K174" s="14"/>
      <c r="L174" s="16"/>
      <c r="M174" s="16"/>
      <c r="N174" s="16"/>
      <c r="O174" s="7"/>
      <c r="P174" s="8"/>
      <c r="Q174" s="5"/>
      <c r="R174" s="19"/>
      <c r="T174" s="1"/>
      <c r="U174" s="1"/>
    </row>
    <row r="176" spans="1:21" ht="21" x14ac:dyDescent="0.25">
      <c r="A176" s="2"/>
      <c r="B176" s="2"/>
      <c r="D176" s="56"/>
      <c r="E176" s="56"/>
      <c r="F176" s="56"/>
      <c r="G176" s="56"/>
    </row>
    <row r="177" spans="4:4" ht="18" x14ac:dyDescent="0.25">
      <c r="D177" s="30"/>
    </row>
  </sheetData>
  <dataConsolidate/>
  <mergeCells count="396">
    <mergeCell ref="N143:N148"/>
    <mergeCell ref="O143:O148"/>
    <mergeCell ref="P143:P148"/>
    <mergeCell ref="N149:N154"/>
    <mergeCell ref="O149:O154"/>
    <mergeCell ref="P149:P154"/>
    <mergeCell ref="N131:N136"/>
    <mergeCell ref="O131:O136"/>
    <mergeCell ref="P131:P136"/>
    <mergeCell ref="N137:N142"/>
    <mergeCell ref="O137:O142"/>
    <mergeCell ref="P137:P142"/>
    <mergeCell ref="N119:N124"/>
    <mergeCell ref="O119:O124"/>
    <mergeCell ref="P119:P124"/>
    <mergeCell ref="N125:N130"/>
    <mergeCell ref="O125:O130"/>
    <mergeCell ref="P125:P130"/>
    <mergeCell ref="N107:N112"/>
    <mergeCell ref="O107:O112"/>
    <mergeCell ref="P107:P112"/>
    <mergeCell ref="N113:N118"/>
    <mergeCell ref="O113:O118"/>
    <mergeCell ref="P113:P118"/>
    <mergeCell ref="N95:N100"/>
    <mergeCell ref="O95:O100"/>
    <mergeCell ref="P95:P100"/>
    <mergeCell ref="N101:N106"/>
    <mergeCell ref="O101:O106"/>
    <mergeCell ref="P101:P106"/>
    <mergeCell ref="N83:N88"/>
    <mergeCell ref="O83:O88"/>
    <mergeCell ref="P83:P88"/>
    <mergeCell ref="N89:N94"/>
    <mergeCell ref="O89:O94"/>
    <mergeCell ref="P89:P94"/>
    <mergeCell ref="N71:N76"/>
    <mergeCell ref="O71:O76"/>
    <mergeCell ref="P71:P76"/>
    <mergeCell ref="N77:N82"/>
    <mergeCell ref="O77:O82"/>
    <mergeCell ref="P77:P82"/>
    <mergeCell ref="N59:N64"/>
    <mergeCell ref="O59:O64"/>
    <mergeCell ref="P59:P64"/>
    <mergeCell ref="N65:N70"/>
    <mergeCell ref="O65:O70"/>
    <mergeCell ref="P65:P70"/>
    <mergeCell ref="N47:N52"/>
    <mergeCell ref="O47:O52"/>
    <mergeCell ref="P47:P52"/>
    <mergeCell ref="N53:N58"/>
    <mergeCell ref="O53:O58"/>
    <mergeCell ref="P53:P58"/>
    <mergeCell ref="N35:N40"/>
    <mergeCell ref="O35:O40"/>
    <mergeCell ref="P35:P40"/>
    <mergeCell ref="N41:N46"/>
    <mergeCell ref="O41:O46"/>
    <mergeCell ref="P41:P46"/>
    <mergeCell ref="N23:N28"/>
    <mergeCell ref="O23:O28"/>
    <mergeCell ref="P23:P28"/>
    <mergeCell ref="N29:N34"/>
    <mergeCell ref="O29:O34"/>
    <mergeCell ref="P29:P34"/>
    <mergeCell ref="M149:M151"/>
    <mergeCell ref="H152:H154"/>
    <mergeCell ref="I152:I154"/>
    <mergeCell ref="J152:J154"/>
    <mergeCell ref="K152:K154"/>
    <mergeCell ref="L152:L154"/>
    <mergeCell ref="M152:M154"/>
    <mergeCell ref="H149:H151"/>
    <mergeCell ref="I149:I151"/>
    <mergeCell ref="J149:J151"/>
    <mergeCell ref="K149:K151"/>
    <mergeCell ref="L149:L151"/>
    <mergeCell ref="M143:M145"/>
    <mergeCell ref="H146:H148"/>
    <mergeCell ref="I146:I148"/>
    <mergeCell ref="J146:J148"/>
    <mergeCell ref="K146:K148"/>
    <mergeCell ref="L146:L148"/>
    <mergeCell ref="M146:M148"/>
    <mergeCell ref="H143:H145"/>
    <mergeCell ref="I143:I145"/>
    <mergeCell ref="J143:J145"/>
    <mergeCell ref="K143:K145"/>
    <mergeCell ref="L143:L145"/>
    <mergeCell ref="M137:M139"/>
    <mergeCell ref="H140:H142"/>
    <mergeCell ref="I140:I142"/>
    <mergeCell ref="J140:J142"/>
    <mergeCell ref="K140:K142"/>
    <mergeCell ref="L140:L142"/>
    <mergeCell ref="M140:M142"/>
    <mergeCell ref="H137:H139"/>
    <mergeCell ref="I137:I139"/>
    <mergeCell ref="J137:J139"/>
    <mergeCell ref="K137:K139"/>
    <mergeCell ref="L137:L139"/>
    <mergeCell ref="M131:M133"/>
    <mergeCell ref="H134:H136"/>
    <mergeCell ref="I134:I136"/>
    <mergeCell ref="J134:J136"/>
    <mergeCell ref="K134:K136"/>
    <mergeCell ref="L134:L136"/>
    <mergeCell ref="M134:M136"/>
    <mergeCell ref="H131:H133"/>
    <mergeCell ref="I131:I133"/>
    <mergeCell ref="J131:J133"/>
    <mergeCell ref="K131:K133"/>
    <mergeCell ref="L131:L133"/>
    <mergeCell ref="M125:M127"/>
    <mergeCell ref="H128:H130"/>
    <mergeCell ref="I128:I130"/>
    <mergeCell ref="J128:J130"/>
    <mergeCell ref="K128:K130"/>
    <mergeCell ref="L128:L130"/>
    <mergeCell ref="M128:M130"/>
    <mergeCell ref="H125:H127"/>
    <mergeCell ref="I125:I127"/>
    <mergeCell ref="J125:J127"/>
    <mergeCell ref="K125:K127"/>
    <mergeCell ref="L125:L127"/>
    <mergeCell ref="M119:M121"/>
    <mergeCell ref="H122:H124"/>
    <mergeCell ref="I122:I124"/>
    <mergeCell ref="J122:J124"/>
    <mergeCell ref="K122:K124"/>
    <mergeCell ref="L122:L124"/>
    <mergeCell ref="M122:M124"/>
    <mergeCell ref="H119:H121"/>
    <mergeCell ref="I119:I121"/>
    <mergeCell ref="J119:J121"/>
    <mergeCell ref="K119:K121"/>
    <mergeCell ref="L119:L121"/>
    <mergeCell ref="M113:M115"/>
    <mergeCell ref="H116:H118"/>
    <mergeCell ref="I116:I118"/>
    <mergeCell ref="J116:J118"/>
    <mergeCell ref="K116:K118"/>
    <mergeCell ref="L116:L118"/>
    <mergeCell ref="M116:M118"/>
    <mergeCell ref="H113:H115"/>
    <mergeCell ref="I113:I115"/>
    <mergeCell ref="J113:J115"/>
    <mergeCell ref="K113:K115"/>
    <mergeCell ref="L113:L115"/>
    <mergeCell ref="M107:M109"/>
    <mergeCell ref="H110:H112"/>
    <mergeCell ref="I110:I112"/>
    <mergeCell ref="J110:J112"/>
    <mergeCell ref="K110:K112"/>
    <mergeCell ref="L110:L112"/>
    <mergeCell ref="M110:M112"/>
    <mergeCell ref="H107:H109"/>
    <mergeCell ref="I107:I109"/>
    <mergeCell ref="J107:J109"/>
    <mergeCell ref="K107:K109"/>
    <mergeCell ref="L107:L109"/>
    <mergeCell ref="M101:M103"/>
    <mergeCell ref="H104:H106"/>
    <mergeCell ref="I104:I106"/>
    <mergeCell ref="J104:J106"/>
    <mergeCell ref="K104:K106"/>
    <mergeCell ref="L104:L106"/>
    <mergeCell ref="M104:M106"/>
    <mergeCell ref="H101:H103"/>
    <mergeCell ref="I101:I103"/>
    <mergeCell ref="J101:J103"/>
    <mergeCell ref="K101:K103"/>
    <mergeCell ref="L101:L103"/>
    <mergeCell ref="M95:M97"/>
    <mergeCell ref="H98:H100"/>
    <mergeCell ref="I98:I100"/>
    <mergeCell ref="J98:J100"/>
    <mergeCell ref="K98:K100"/>
    <mergeCell ref="L98:L100"/>
    <mergeCell ref="M98:M100"/>
    <mergeCell ref="H95:H97"/>
    <mergeCell ref="I95:I97"/>
    <mergeCell ref="J95:J97"/>
    <mergeCell ref="K95:K97"/>
    <mergeCell ref="L95:L97"/>
    <mergeCell ref="M89:M91"/>
    <mergeCell ref="H92:H94"/>
    <mergeCell ref="I92:I94"/>
    <mergeCell ref="J92:J94"/>
    <mergeCell ref="K92:K94"/>
    <mergeCell ref="L92:L94"/>
    <mergeCell ref="M92:M94"/>
    <mergeCell ref="H89:H91"/>
    <mergeCell ref="I89:I91"/>
    <mergeCell ref="J89:J91"/>
    <mergeCell ref="K89:K91"/>
    <mergeCell ref="L89:L91"/>
    <mergeCell ref="M83:M85"/>
    <mergeCell ref="H86:H88"/>
    <mergeCell ref="I86:I88"/>
    <mergeCell ref="J86:J88"/>
    <mergeCell ref="K86:K88"/>
    <mergeCell ref="L86:L88"/>
    <mergeCell ref="M86:M88"/>
    <mergeCell ref="H83:H85"/>
    <mergeCell ref="I83:I85"/>
    <mergeCell ref="J83:J85"/>
    <mergeCell ref="K83:K85"/>
    <mergeCell ref="L83:L85"/>
    <mergeCell ref="J80:J82"/>
    <mergeCell ref="K80:K82"/>
    <mergeCell ref="L80:L82"/>
    <mergeCell ref="M80:M82"/>
    <mergeCell ref="H77:H79"/>
    <mergeCell ref="I77:I79"/>
    <mergeCell ref="J77:J79"/>
    <mergeCell ref="K77:K79"/>
    <mergeCell ref="L77:L79"/>
    <mergeCell ref="K74:K76"/>
    <mergeCell ref="L74:L76"/>
    <mergeCell ref="M74:M76"/>
    <mergeCell ref="H71:H73"/>
    <mergeCell ref="I71:I73"/>
    <mergeCell ref="J71:J73"/>
    <mergeCell ref="K71:K73"/>
    <mergeCell ref="L71:L73"/>
    <mergeCell ref="M77:M79"/>
    <mergeCell ref="K68:K70"/>
    <mergeCell ref="L68:L70"/>
    <mergeCell ref="M68:M70"/>
    <mergeCell ref="H65:H67"/>
    <mergeCell ref="I65:I67"/>
    <mergeCell ref="J65:J67"/>
    <mergeCell ref="K65:K67"/>
    <mergeCell ref="L65:L67"/>
    <mergeCell ref="M71:M73"/>
    <mergeCell ref="K62:K64"/>
    <mergeCell ref="L62:L64"/>
    <mergeCell ref="M62:M64"/>
    <mergeCell ref="H59:H61"/>
    <mergeCell ref="I59:I61"/>
    <mergeCell ref="J59:J61"/>
    <mergeCell ref="K59:K61"/>
    <mergeCell ref="L59:L61"/>
    <mergeCell ref="M65:M67"/>
    <mergeCell ref="K56:K58"/>
    <mergeCell ref="L56:L58"/>
    <mergeCell ref="M56:M58"/>
    <mergeCell ref="I53:I55"/>
    <mergeCell ref="J53:J55"/>
    <mergeCell ref="K53:K55"/>
    <mergeCell ref="L53:L55"/>
    <mergeCell ref="M53:M55"/>
    <mergeCell ref="M59:M61"/>
    <mergeCell ref="K44:K46"/>
    <mergeCell ref="L44:L46"/>
    <mergeCell ref="M44:M46"/>
    <mergeCell ref="I41:I43"/>
    <mergeCell ref="J41:J43"/>
    <mergeCell ref="K41:K43"/>
    <mergeCell ref="L41:L43"/>
    <mergeCell ref="M41:M43"/>
    <mergeCell ref="I50:I52"/>
    <mergeCell ref="J50:J52"/>
    <mergeCell ref="K50:K52"/>
    <mergeCell ref="L50:L52"/>
    <mergeCell ref="M50:M52"/>
    <mergeCell ref="I47:I49"/>
    <mergeCell ref="J47:J49"/>
    <mergeCell ref="K47:K49"/>
    <mergeCell ref="L47:L49"/>
    <mergeCell ref="M47:M49"/>
    <mergeCell ref="K32:K34"/>
    <mergeCell ref="L32:L34"/>
    <mergeCell ref="M32:M34"/>
    <mergeCell ref="I29:I31"/>
    <mergeCell ref="J29:J31"/>
    <mergeCell ref="K29:K31"/>
    <mergeCell ref="L29:L31"/>
    <mergeCell ref="M29:M31"/>
    <mergeCell ref="I38:I40"/>
    <mergeCell ref="J38:J40"/>
    <mergeCell ref="K38:K40"/>
    <mergeCell ref="L38:L40"/>
    <mergeCell ref="M38:M40"/>
    <mergeCell ref="I35:I37"/>
    <mergeCell ref="J35:J37"/>
    <mergeCell ref="K35:K37"/>
    <mergeCell ref="L35:L37"/>
    <mergeCell ref="M35:M37"/>
    <mergeCell ref="A107:A112"/>
    <mergeCell ref="A113:A118"/>
    <mergeCell ref="A119:A124"/>
    <mergeCell ref="A125:A130"/>
    <mergeCell ref="A71:A76"/>
    <mergeCell ref="A77:A82"/>
    <mergeCell ref="A83:A88"/>
    <mergeCell ref="I32:I34"/>
    <mergeCell ref="J32:J34"/>
    <mergeCell ref="I44:I46"/>
    <mergeCell ref="J44:J46"/>
    <mergeCell ref="I56:I58"/>
    <mergeCell ref="J56:J58"/>
    <mergeCell ref="H62:H64"/>
    <mergeCell ref="I62:I64"/>
    <mergeCell ref="J62:J64"/>
    <mergeCell ref="H68:H70"/>
    <mergeCell ref="I68:I70"/>
    <mergeCell ref="J68:J70"/>
    <mergeCell ref="H74:H76"/>
    <mergeCell ref="I74:I76"/>
    <mergeCell ref="J74:J76"/>
    <mergeCell ref="H80:H82"/>
    <mergeCell ref="I80:I82"/>
    <mergeCell ref="H35:H37"/>
    <mergeCell ref="H38:H40"/>
    <mergeCell ref="H41:H43"/>
    <mergeCell ref="H44:H46"/>
    <mergeCell ref="H47:H49"/>
    <mergeCell ref="H50:H52"/>
    <mergeCell ref="H53:H55"/>
    <mergeCell ref="H56:H58"/>
    <mergeCell ref="A101:A106"/>
    <mergeCell ref="H16:R16"/>
    <mergeCell ref="A13:D13"/>
    <mergeCell ref="A14:D14"/>
    <mergeCell ref="A15:G15"/>
    <mergeCell ref="O173:R173"/>
    <mergeCell ref="O21:O22"/>
    <mergeCell ref="P21:P22"/>
    <mergeCell ref="Q21:Q22"/>
    <mergeCell ref="R21:R22"/>
    <mergeCell ref="G156:R156"/>
    <mergeCell ref="I23:I25"/>
    <mergeCell ref="J23:J25"/>
    <mergeCell ref="K23:K25"/>
    <mergeCell ref="L23:L25"/>
    <mergeCell ref="M23:M25"/>
    <mergeCell ref="I26:I28"/>
    <mergeCell ref="J26:J28"/>
    <mergeCell ref="K26:K28"/>
    <mergeCell ref="L26:L28"/>
    <mergeCell ref="M26:M28"/>
    <mergeCell ref="A89:A94"/>
    <mergeCell ref="A95:A100"/>
    <mergeCell ref="H29:H31"/>
    <mergeCell ref="H32:H34"/>
    <mergeCell ref="D21:D22"/>
    <mergeCell ref="E21:E22"/>
    <mergeCell ref="F21:F22"/>
    <mergeCell ref="G21:G22"/>
    <mergeCell ref="A23:A28"/>
    <mergeCell ref="A29:A34"/>
    <mergeCell ref="A35:A40"/>
    <mergeCell ref="I166:N166"/>
    <mergeCell ref="I173:N173"/>
    <mergeCell ref="A41:A46"/>
    <mergeCell ref="A47:A52"/>
    <mergeCell ref="A53:A58"/>
    <mergeCell ref="A59:A64"/>
    <mergeCell ref="A65:A70"/>
    <mergeCell ref="A173:D173"/>
    <mergeCell ref="E166:H166"/>
    <mergeCell ref="E173:H173"/>
    <mergeCell ref="A156:F156"/>
    <mergeCell ref="A131:A136"/>
    <mergeCell ref="A137:A142"/>
    <mergeCell ref="A143:A148"/>
    <mergeCell ref="A149:A154"/>
    <mergeCell ref="H23:H25"/>
    <mergeCell ref="H26:H28"/>
    <mergeCell ref="D176:G176"/>
    <mergeCell ref="A12:R12"/>
    <mergeCell ref="A1:R1"/>
    <mergeCell ref="A2:R2"/>
    <mergeCell ref="A3:R3"/>
    <mergeCell ref="A4:R4"/>
    <mergeCell ref="A5:R5"/>
    <mergeCell ref="A6:R6"/>
    <mergeCell ref="A7:R7"/>
    <mergeCell ref="A8:R8"/>
    <mergeCell ref="A9:R9"/>
    <mergeCell ref="A10:R10"/>
    <mergeCell ref="A11:R11"/>
    <mergeCell ref="H15:R15"/>
    <mergeCell ref="A21:A22"/>
    <mergeCell ref="B21:B22"/>
    <mergeCell ref="N21:N22"/>
    <mergeCell ref="A166:D166"/>
    <mergeCell ref="O166:R166"/>
    <mergeCell ref="H21:M21"/>
    <mergeCell ref="H22:I22"/>
    <mergeCell ref="J22:K22"/>
    <mergeCell ref="L22:M22"/>
    <mergeCell ref="C21:C22"/>
  </mergeCells>
  <conditionalFormatting sqref="A173:XFD173">
    <cfRule type="cellIs" dxfId="0" priority="1" operator="equal">
      <formula>0</formula>
    </cfRule>
  </conditionalFormatting>
  <printOptions horizontalCentered="1"/>
  <pageMargins left="0.39370078740157483" right="0.39370078740157483" top="0.51181102362204722" bottom="0.47244094488188981" header="0.15748031496062992" footer="0.11811023622047245"/>
  <pageSetup paperSize="256" scale="49" fitToHeight="0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Смешанная эстафета</vt:lpstr>
      <vt:lpstr>'Смешанная эстафета'!Заголовки_для_печати</vt:lpstr>
      <vt:lpstr>'Смешанная эстафета'!Область_печати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2021-06-18T10:01:08Z</cp:lastPrinted>
  <dcterms:created xsi:type="dcterms:W3CDTF">1996-10-08T23:32:33Z</dcterms:created>
  <dcterms:modified xsi:type="dcterms:W3CDTF">2024-01-09T09:12:13Z</dcterms:modified>
</cp:coreProperties>
</file>